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forgo.laszlo\Desktop\_Weblap\"/>
    </mc:Choice>
  </mc:AlternateContent>
  <xr:revisionPtr revIDLastSave="0" documentId="13_ncr:1_{BCAF2FFF-833E-4DE0-8E3F-8E0815ADA6DD}" xr6:coauthVersionLast="47" xr6:coauthVersionMax="47" xr10:uidLastSave="{00000000-0000-0000-0000-000000000000}"/>
  <bookViews>
    <workbookView xWindow="2985" yWindow="2985" windowWidth="28800" windowHeight="15345" firstSheet="4" activeTab="4" xr2:uid="{52402CA6-5718-46D4-AC1A-008C56C89B63}"/>
  </bookViews>
  <sheets>
    <sheet name="Magasépítő technikus" sheetId="1" r:id="rId1"/>
    <sheet name="Magasépítő technikus-nyelvi ek." sheetId="15" r:id="rId2"/>
    <sheet name="Grafikus" sheetId="16" r:id="rId3"/>
    <sheet name="Mozgókép" sheetId="17" r:id="rId4"/>
    <sheet name="Feln. szakm. okt._Magasépítő" sheetId="4" r:id="rId5"/>
    <sheet name="Feln. szakm. okt._Grafikus" sheetId="18" r:id="rId6"/>
    <sheet name="Feln. szakm. okt._Kreat. fotós" sheetId="19" r:id="rId7"/>
    <sheet name="Feln. szakm. okt._Műv. fotós" sheetId="20" r:id="rId8"/>
    <sheet name="FO_Kreat. fot. int." sheetId="2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1" l="1"/>
  <c r="H14" i="21"/>
  <c r="H15" i="21"/>
  <c r="H16" i="21"/>
  <c r="H18" i="21"/>
  <c r="H11" i="21"/>
  <c r="G12" i="21"/>
  <c r="G19" i="21" s="1"/>
  <c r="G20" i="21" s="1"/>
  <c r="G13" i="21"/>
  <c r="G14" i="21"/>
  <c r="G15" i="21"/>
  <c r="G16" i="21"/>
  <c r="G17" i="21"/>
  <c r="H17" i="21" s="1"/>
  <c r="G11" i="21"/>
  <c r="E12" i="21"/>
  <c r="E13" i="21"/>
  <c r="E14" i="21"/>
  <c r="E15" i="21"/>
  <c r="E16" i="21"/>
  <c r="E17" i="21"/>
  <c r="E11" i="21"/>
  <c r="F19" i="21"/>
  <c r="F20" i="21" s="1"/>
  <c r="E19" i="21"/>
  <c r="E20" i="21" s="1"/>
  <c r="D19" i="21"/>
  <c r="D20" i="21" s="1"/>
  <c r="H12" i="21" l="1"/>
  <c r="H20" i="21"/>
  <c r="H19" i="21"/>
  <c r="S56" i="15"/>
  <c r="S57" i="15" s="1"/>
  <c r="R56" i="15"/>
  <c r="R57" i="15" s="1"/>
  <c r="Q56" i="15"/>
  <c r="Q57" i="15" s="1"/>
  <c r="P56" i="15"/>
  <c r="P57" i="15" s="1"/>
  <c r="T55" i="15"/>
  <c r="T54" i="15"/>
  <c r="T53" i="15"/>
  <c r="T52" i="15"/>
  <c r="T51" i="15"/>
  <c r="T50" i="15"/>
  <c r="T49" i="15"/>
  <c r="T48" i="15"/>
  <c r="T47" i="15"/>
  <c r="T46" i="15"/>
  <c r="T45" i="15"/>
  <c r="T44" i="15"/>
  <c r="T43" i="15"/>
  <c r="T42" i="15"/>
  <c r="T41" i="15"/>
  <c r="T40" i="15"/>
  <c r="T39" i="15"/>
  <c r="T38" i="15"/>
  <c r="T37" i="15"/>
  <c r="T36" i="15"/>
  <c r="T35" i="15"/>
  <c r="T34" i="15"/>
  <c r="T33" i="15"/>
  <c r="T32" i="15"/>
  <c r="T31" i="15"/>
  <c r="L55" i="1"/>
  <c r="N54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S55" i="1"/>
  <c r="M55" i="1"/>
  <c r="T53" i="1"/>
  <c r="N53" i="1"/>
  <c r="N38" i="15"/>
  <c r="N37" i="15"/>
  <c r="N36" i="15"/>
  <c r="N35" i="15"/>
  <c r="N34" i="15"/>
  <c r="N33" i="15"/>
  <c r="N32" i="15"/>
  <c r="N31" i="15"/>
  <c r="T34" i="1"/>
  <c r="T33" i="1"/>
  <c r="N34" i="1"/>
  <c r="N33" i="1"/>
  <c r="G23" i="20"/>
  <c r="J16" i="20"/>
  <c r="J17" i="20"/>
  <c r="J18" i="20"/>
  <c r="J19" i="20"/>
  <c r="J20" i="20"/>
  <c r="J21" i="20"/>
  <c r="J22" i="20"/>
  <c r="J15" i="20"/>
  <c r="J22" i="19"/>
  <c r="G23" i="19"/>
  <c r="J16" i="19"/>
  <c r="J17" i="19"/>
  <c r="J18" i="19"/>
  <c r="J19" i="19"/>
  <c r="J20" i="19"/>
  <c r="J21" i="19"/>
  <c r="J15" i="19"/>
  <c r="T57" i="15" l="1"/>
  <c r="T56" i="15"/>
  <c r="J16" i="18"/>
  <c r="J17" i="18"/>
  <c r="J18" i="18"/>
  <c r="J19" i="18"/>
  <c r="J20" i="18"/>
  <c r="J21" i="18"/>
  <c r="J15" i="18"/>
  <c r="G23" i="18"/>
  <c r="G22" i="18"/>
  <c r="J14" i="18"/>
  <c r="J13" i="18"/>
  <c r="J12" i="18"/>
  <c r="J11" i="18"/>
  <c r="J35" i="4"/>
  <c r="G36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T37" i="17" l="1"/>
  <c r="T47" i="17"/>
  <c r="S36" i="17"/>
  <c r="S38" i="17"/>
  <c r="T38" i="17" s="1"/>
  <c r="S39" i="17"/>
  <c r="S40" i="17"/>
  <c r="S41" i="17"/>
  <c r="S42" i="17"/>
  <c r="S44" i="17"/>
  <c r="S45" i="17"/>
  <c r="T45" i="17" s="1"/>
  <c r="S46" i="17"/>
  <c r="T46" i="17" s="1"/>
  <c r="S34" i="17"/>
  <c r="T34" i="17" s="1"/>
  <c r="Q39" i="17"/>
  <c r="Q40" i="17"/>
  <c r="T40" i="17" s="1"/>
  <c r="Q41" i="17"/>
  <c r="Q42" i="17"/>
  <c r="Q43" i="17"/>
  <c r="T43" i="17" s="1"/>
  <c r="Q44" i="17"/>
  <c r="Q36" i="17"/>
  <c r="T36" i="17" s="1"/>
  <c r="Q35" i="17"/>
  <c r="T35" i="17" s="1"/>
  <c r="Q34" i="17"/>
  <c r="Q31" i="17"/>
  <c r="Q32" i="17"/>
  <c r="Q33" i="17"/>
  <c r="Q30" i="17"/>
  <c r="E69" i="17"/>
  <c r="F69" i="17"/>
  <c r="G69" i="17"/>
  <c r="H69" i="17"/>
  <c r="D69" i="17"/>
  <c r="M36" i="17"/>
  <c r="M39" i="17"/>
  <c r="M40" i="17"/>
  <c r="M41" i="17"/>
  <c r="M43" i="17"/>
  <c r="M45" i="17"/>
  <c r="K36" i="17"/>
  <c r="K37" i="17"/>
  <c r="K38" i="17"/>
  <c r="K39" i="17"/>
  <c r="K40" i="17"/>
  <c r="K41" i="17"/>
  <c r="K42" i="17"/>
  <c r="K43" i="17"/>
  <c r="K44" i="17"/>
  <c r="K34" i="17"/>
  <c r="F48" i="17"/>
  <c r="I35" i="17"/>
  <c r="I36" i="17"/>
  <c r="I39" i="17"/>
  <c r="I40" i="17"/>
  <c r="I41" i="17"/>
  <c r="I42" i="17"/>
  <c r="I43" i="17"/>
  <c r="I44" i="17"/>
  <c r="I34" i="17"/>
  <c r="N33" i="17"/>
  <c r="N30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7" i="17"/>
  <c r="N28" i="17"/>
  <c r="N12" i="17"/>
  <c r="N11" i="17"/>
  <c r="S36" i="16"/>
  <c r="S37" i="16"/>
  <c r="S38" i="16"/>
  <c r="S40" i="16"/>
  <c r="S41" i="16"/>
  <c r="S34" i="16"/>
  <c r="Q35" i="16"/>
  <c r="Q36" i="16"/>
  <c r="Q37" i="16"/>
  <c r="Q38" i="16"/>
  <c r="Q39" i="16"/>
  <c r="Q40" i="16"/>
  <c r="Q34" i="16"/>
  <c r="E65" i="16"/>
  <c r="F65" i="16"/>
  <c r="G65" i="16"/>
  <c r="H65" i="16"/>
  <c r="D65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7" i="16"/>
  <c r="N28" i="16"/>
  <c r="N12" i="16"/>
  <c r="N11" i="16"/>
  <c r="M35" i="16"/>
  <c r="M36" i="16"/>
  <c r="M37" i="16"/>
  <c r="M41" i="16"/>
  <c r="M34" i="16"/>
  <c r="K35" i="16"/>
  <c r="K36" i="16"/>
  <c r="K37" i="16"/>
  <c r="K38" i="16"/>
  <c r="K39" i="16"/>
  <c r="K40" i="16"/>
  <c r="K34" i="16"/>
  <c r="I35" i="16"/>
  <c r="I37" i="16"/>
  <c r="I38" i="16"/>
  <c r="I39" i="16"/>
  <c r="I40" i="16"/>
  <c r="I34" i="16"/>
  <c r="F44" i="16"/>
  <c r="Q55" i="1"/>
  <c r="T54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2" i="1"/>
  <c r="T31" i="1"/>
  <c r="T30" i="1"/>
  <c r="T44" i="17" l="1"/>
  <c r="T42" i="17"/>
  <c r="T41" i="17"/>
  <c r="T39" i="17"/>
  <c r="Q48" i="17"/>
  <c r="Q44" i="16"/>
  <c r="T55" i="1"/>
  <c r="N29" i="15"/>
  <c r="N28" i="15"/>
  <c r="N26" i="15"/>
  <c r="N25" i="15"/>
  <c r="N24" i="15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7" i="1"/>
  <c r="N28" i="1"/>
  <c r="N12" i="1"/>
  <c r="N11" i="1"/>
  <c r="E77" i="15"/>
  <c r="F77" i="15"/>
  <c r="G77" i="15"/>
  <c r="H77" i="15"/>
  <c r="D77" i="15"/>
  <c r="F56" i="15"/>
  <c r="E76" i="1" l="1"/>
  <c r="F76" i="1"/>
  <c r="G76" i="1"/>
  <c r="H76" i="1"/>
  <c r="D76" i="1"/>
  <c r="F55" i="1"/>
  <c r="N31" i="1"/>
  <c r="N32" i="1"/>
  <c r="N35" i="1"/>
  <c r="N36" i="1"/>
  <c r="N37" i="1"/>
  <c r="J12" i="20" l="1"/>
  <c r="J13" i="20"/>
  <c r="J12" i="19"/>
  <c r="J13" i="19"/>
  <c r="N14" i="15"/>
  <c r="I23" i="20" l="1"/>
  <c r="I24" i="20" s="1"/>
  <c r="H23" i="20"/>
  <c r="H24" i="20" s="1"/>
  <c r="G24" i="20"/>
  <c r="F23" i="20"/>
  <c r="F24" i="20" s="1"/>
  <c r="E23" i="20"/>
  <c r="E24" i="20" s="1"/>
  <c r="D23" i="20"/>
  <c r="D24" i="20" s="1"/>
  <c r="J14" i="20"/>
  <c r="J11" i="20"/>
  <c r="J23" i="20" s="1"/>
  <c r="I23" i="19"/>
  <c r="I24" i="19" s="1"/>
  <c r="H23" i="19"/>
  <c r="H24" i="19" s="1"/>
  <c r="G24" i="19"/>
  <c r="F23" i="19"/>
  <c r="F24" i="19" s="1"/>
  <c r="E23" i="19"/>
  <c r="E24" i="19" s="1"/>
  <c r="D23" i="19"/>
  <c r="D24" i="19" s="1"/>
  <c r="J14" i="19"/>
  <c r="J11" i="19"/>
  <c r="J23" i="19" s="1"/>
  <c r="I22" i="18"/>
  <c r="I23" i="18" s="1"/>
  <c r="H22" i="18"/>
  <c r="H23" i="18" s="1"/>
  <c r="F22" i="18"/>
  <c r="F23" i="18" s="1"/>
  <c r="E22" i="18"/>
  <c r="D22" i="18"/>
  <c r="D23" i="18" s="1"/>
  <c r="S48" i="17"/>
  <c r="S49" i="17" s="1"/>
  <c r="R48" i="17"/>
  <c r="R49" i="17" s="1"/>
  <c r="Q49" i="17"/>
  <c r="P48" i="17"/>
  <c r="P49" i="17" s="1"/>
  <c r="M48" i="17"/>
  <c r="L48" i="17"/>
  <c r="K48" i="17"/>
  <c r="J48" i="17"/>
  <c r="I48" i="17"/>
  <c r="H48" i="17"/>
  <c r="G48" i="17"/>
  <c r="E48" i="17"/>
  <c r="D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T33" i="17"/>
  <c r="T30" i="17"/>
  <c r="T29" i="17"/>
  <c r="M29" i="17"/>
  <c r="M49" i="17" s="1"/>
  <c r="L29" i="17"/>
  <c r="L49" i="17" s="1"/>
  <c r="K29" i="17"/>
  <c r="K49" i="17" s="1"/>
  <c r="J29" i="17"/>
  <c r="I29" i="17"/>
  <c r="I49" i="17" s="1"/>
  <c r="H29" i="17"/>
  <c r="H49" i="17" s="1"/>
  <c r="G29" i="17"/>
  <c r="F29" i="17"/>
  <c r="E29" i="17"/>
  <c r="D29" i="17"/>
  <c r="T28" i="17"/>
  <c r="T27" i="17"/>
  <c r="T25" i="17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1" i="17"/>
  <c r="S44" i="16"/>
  <c r="S45" i="16" s="1"/>
  <c r="R44" i="16"/>
  <c r="R45" i="16" s="1"/>
  <c r="Q45" i="16"/>
  <c r="P44" i="16"/>
  <c r="P45" i="16" s="1"/>
  <c r="M44" i="16"/>
  <c r="L44" i="16"/>
  <c r="K44" i="16"/>
  <c r="J44" i="16"/>
  <c r="I44" i="16"/>
  <c r="H44" i="16"/>
  <c r="G44" i="16"/>
  <c r="E44" i="16"/>
  <c r="D44" i="16"/>
  <c r="T43" i="16"/>
  <c r="N43" i="16"/>
  <c r="T42" i="16"/>
  <c r="T41" i="16"/>
  <c r="N41" i="16"/>
  <c r="T40" i="16"/>
  <c r="N40" i="16"/>
  <c r="T39" i="16"/>
  <c r="N39" i="16"/>
  <c r="T38" i="16"/>
  <c r="N38" i="16"/>
  <c r="T37" i="16"/>
  <c r="N37" i="16"/>
  <c r="T36" i="16"/>
  <c r="N36" i="16"/>
  <c r="T35" i="16"/>
  <c r="N35" i="16"/>
  <c r="T34" i="16"/>
  <c r="N34" i="16"/>
  <c r="N33" i="16"/>
  <c r="T30" i="16"/>
  <c r="N30" i="16"/>
  <c r="T29" i="16"/>
  <c r="M29" i="16"/>
  <c r="L29" i="16"/>
  <c r="L45" i="16" s="1"/>
  <c r="K29" i="16"/>
  <c r="K45" i="16" s="1"/>
  <c r="J29" i="16"/>
  <c r="J45" i="16" s="1"/>
  <c r="I29" i="16"/>
  <c r="I45" i="16" s="1"/>
  <c r="H29" i="16"/>
  <c r="G29" i="16"/>
  <c r="F29" i="16"/>
  <c r="E29" i="16"/>
  <c r="D29" i="16"/>
  <c r="T28" i="16"/>
  <c r="T27" i="16"/>
  <c r="T25" i="16"/>
  <c r="T24" i="16"/>
  <c r="T22" i="16"/>
  <c r="T21" i="16"/>
  <c r="T20" i="16"/>
  <c r="T19" i="16"/>
  <c r="T18" i="16"/>
  <c r="T17" i="16"/>
  <c r="T16" i="16"/>
  <c r="T15" i="16"/>
  <c r="T14" i="16"/>
  <c r="T13" i="16"/>
  <c r="T12" i="16"/>
  <c r="T11" i="16"/>
  <c r="M56" i="15"/>
  <c r="L56" i="15"/>
  <c r="K56" i="15"/>
  <c r="J56" i="15"/>
  <c r="I56" i="15"/>
  <c r="H56" i="15"/>
  <c r="G56" i="15"/>
  <c r="E56" i="15"/>
  <c r="D56" i="15"/>
  <c r="N55" i="15"/>
  <c r="T30" i="15"/>
  <c r="M30" i="15"/>
  <c r="L30" i="15"/>
  <c r="K30" i="15"/>
  <c r="J30" i="15"/>
  <c r="I30" i="15"/>
  <c r="H30" i="15"/>
  <c r="G30" i="15"/>
  <c r="F30" i="15"/>
  <c r="E30" i="15"/>
  <c r="D30" i="15"/>
  <c r="T29" i="15"/>
  <c r="T28" i="15"/>
  <c r="T26" i="15"/>
  <c r="T25" i="15"/>
  <c r="T24" i="15"/>
  <c r="T23" i="15"/>
  <c r="N23" i="15"/>
  <c r="T22" i="15"/>
  <c r="N22" i="15"/>
  <c r="T21" i="15"/>
  <c r="N21" i="15"/>
  <c r="T20" i="15"/>
  <c r="N20" i="15"/>
  <c r="T19" i="15"/>
  <c r="N19" i="15"/>
  <c r="T18" i="15"/>
  <c r="N18" i="15"/>
  <c r="T17" i="15"/>
  <c r="N17" i="15"/>
  <c r="T16" i="15"/>
  <c r="N16" i="15"/>
  <c r="T15" i="15"/>
  <c r="N15" i="15"/>
  <c r="T13" i="15"/>
  <c r="N13" i="15"/>
  <c r="T12" i="15"/>
  <c r="N12" i="15"/>
  <c r="T11" i="15"/>
  <c r="N11" i="15"/>
  <c r="E23" i="18" l="1"/>
  <c r="J23" i="18" s="1"/>
  <c r="J22" i="18"/>
  <c r="J24" i="20"/>
  <c r="J24" i="19"/>
  <c r="M45" i="16"/>
  <c r="G49" i="17"/>
  <c r="J49" i="17"/>
  <c r="N48" i="17"/>
  <c r="T49" i="17"/>
  <c r="D49" i="17"/>
  <c r="T45" i="16"/>
  <c r="H45" i="16"/>
  <c r="G45" i="16"/>
  <c r="N44" i="16"/>
  <c r="D45" i="16"/>
  <c r="E45" i="16"/>
  <c r="N45" i="16" s="1"/>
  <c r="G57" i="15"/>
  <c r="H57" i="15"/>
  <c r="I57" i="15"/>
  <c r="J57" i="15"/>
  <c r="K57" i="15"/>
  <c r="L57" i="15"/>
  <c r="M57" i="15"/>
  <c r="N56" i="15"/>
  <c r="D57" i="15"/>
  <c r="N30" i="15"/>
  <c r="N29" i="17"/>
  <c r="T48" i="17"/>
  <c r="E49" i="17"/>
  <c r="N49" i="17" s="1"/>
  <c r="T44" i="16"/>
  <c r="N29" i="16"/>
  <c r="E57" i="15"/>
  <c r="G37" i="4"/>
  <c r="N57" i="15" l="1"/>
  <c r="I36" i="4"/>
  <c r="H36" i="4"/>
  <c r="H37" i="4" s="1"/>
  <c r="F36" i="4"/>
  <c r="F37" i="4" s="1"/>
  <c r="E36" i="4"/>
  <c r="J36" i="4" s="1"/>
  <c r="D36" i="4"/>
  <c r="D37" i="4" s="1"/>
  <c r="I37" i="4"/>
  <c r="E37" i="4" l="1"/>
  <c r="J37" i="4" s="1"/>
  <c r="K55" i="1"/>
  <c r="J55" i="1"/>
  <c r="I55" i="1"/>
  <c r="H55" i="1"/>
  <c r="G55" i="1"/>
  <c r="E55" i="1"/>
  <c r="D55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4" i="1"/>
  <c r="N30" i="1"/>
  <c r="N55" i="1" l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7" i="1"/>
  <c r="T28" i="1"/>
  <c r="T29" i="1"/>
  <c r="T11" i="1"/>
  <c r="S56" i="1"/>
  <c r="R55" i="1"/>
  <c r="R56" i="1" s="1"/>
  <c r="Q56" i="1"/>
  <c r="P55" i="1"/>
  <c r="P56" i="1" s="1"/>
  <c r="M29" i="1"/>
  <c r="M56" i="1" s="1"/>
  <c r="L29" i="1"/>
  <c r="L56" i="1" s="1"/>
  <c r="K29" i="1"/>
  <c r="K56" i="1" s="1"/>
  <c r="J29" i="1"/>
  <c r="J56" i="1" s="1"/>
  <c r="I29" i="1"/>
  <c r="I56" i="1" s="1"/>
  <c r="H29" i="1"/>
  <c r="H56" i="1" s="1"/>
  <c r="G29" i="1"/>
  <c r="G56" i="1" s="1"/>
  <c r="F29" i="1"/>
  <c r="E29" i="1"/>
  <c r="E56" i="1" s="1"/>
  <c r="D29" i="1"/>
  <c r="D56" i="1" s="1"/>
  <c r="T56" i="1" l="1"/>
  <c r="N56" i="1"/>
  <c r="N29" i="1"/>
  <c r="F56" i="1" l="1"/>
  <c r="F57" i="15"/>
  <c r="F45" i="16"/>
  <c r="F49" i="17"/>
</calcChain>
</file>

<file path=xl/sharedStrings.xml><?xml version="1.0" encoding="utf-8"?>
<sst xmlns="http://schemas.openxmlformats.org/spreadsheetml/2006/main" count="726" uniqueCount="153">
  <si>
    <t>Tantárgyak</t>
  </si>
  <si>
    <t>Óraszám</t>
  </si>
  <si>
    <t>heti</t>
  </si>
  <si>
    <t>éves</t>
  </si>
  <si>
    <t>Egybefüggő szakmai gyakorlat</t>
  </si>
  <si>
    <t>Szakma megnevezése</t>
  </si>
  <si>
    <t>Szakma száma</t>
  </si>
  <si>
    <t>Ágazat megnevezése</t>
  </si>
  <si>
    <t>Képzési idő</t>
  </si>
  <si>
    <t>Rendelkezésre álló órakeret</t>
  </si>
  <si>
    <t>9. évfolyam</t>
  </si>
  <si>
    <t>10. évfolyam</t>
  </si>
  <si>
    <t>11. évfolyam</t>
  </si>
  <si>
    <t>12. évfolyam</t>
  </si>
  <si>
    <t>13. évfolyam</t>
  </si>
  <si>
    <t>5 év</t>
  </si>
  <si>
    <t>2 év</t>
  </si>
  <si>
    <t>Tantervi jellemző- jogviszony</t>
  </si>
  <si>
    <t xml:space="preserve">A képzés összes </t>
  </si>
  <si>
    <t>Óraszáma</t>
  </si>
  <si>
    <t>1/13. évfolyam</t>
  </si>
  <si>
    <t>2/14. évfolyam</t>
  </si>
  <si>
    <t>Ágazati alapoktatás</t>
  </si>
  <si>
    <t>Szakirányú oktatás</t>
  </si>
  <si>
    <t>Szakmai oktatás összesen</t>
  </si>
  <si>
    <t>Közismereti oktatás összesen</t>
  </si>
  <si>
    <t>évfolyam</t>
  </si>
  <si>
    <t>9.</t>
  </si>
  <si>
    <t>10.</t>
  </si>
  <si>
    <t>11.</t>
  </si>
  <si>
    <t>12.</t>
  </si>
  <si>
    <t>13.</t>
  </si>
  <si>
    <t>Tantárgy</t>
  </si>
  <si>
    <t>Összesen</t>
  </si>
  <si>
    <t>Technikum - Tanulói jogviszony</t>
  </si>
  <si>
    <t>Közismereti tantárgyak</t>
  </si>
  <si>
    <t>Érvényesség kezdete</t>
  </si>
  <si>
    <t>Technikum - Tanulói jogviszony
Közismeret nélküli szakmai oktatás</t>
  </si>
  <si>
    <t>Iskola neve</t>
  </si>
  <si>
    <t>Szakmai oktatás</t>
  </si>
  <si>
    <t>Évfolyam</t>
  </si>
  <si>
    <t>Közismeret</t>
  </si>
  <si>
    <t>Szakmai</t>
  </si>
  <si>
    <t>Szabadon tervezhető órakeret felhasználása</t>
  </si>
  <si>
    <t>Megjegyzés:</t>
  </si>
  <si>
    <t>Tananyagegység megnevezése</t>
  </si>
  <si>
    <t>Technikum - Felnőttképzési jogviszony
Közismeret nélküli szakmai oktatás</t>
  </si>
  <si>
    <t>1/13. évfolyam
I. félév</t>
  </si>
  <si>
    <t>1/13. évfolyam
II. félév</t>
  </si>
  <si>
    <t>Szegedi SZC Vedres István Technikum</t>
  </si>
  <si>
    <t>Magasépítő technikus</t>
  </si>
  <si>
    <t>Irodalom</t>
  </si>
  <si>
    <t>Magyar nyelv</t>
  </si>
  <si>
    <t>Matematika</t>
  </si>
  <si>
    <t>Történelem</t>
  </si>
  <si>
    <t>Állampolgári ismeretek</t>
  </si>
  <si>
    <t>Digitális kultúra</t>
  </si>
  <si>
    <t>Testnevelés</t>
  </si>
  <si>
    <t>Osztályfőnöki</t>
  </si>
  <si>
    <t>Komplex természettudomány</t>
  </si>
  <si>
    <t>Fizika</t>
  </si>
  <si>
    <t>Pénzügyi és vállalkozói ismeretek</t>
  </si>
  <si>
    <t>Angol nyelv</t>
  </si>
  <si>
    <t>Német nyelv</t>
  </si>
  <si>
    <t>5 0213 16 09</t>
  </si>
  <si>
    <t>Grafikus</t>
  </si>
  <si>
    <t>Kreatív - 16</t>
  </si>
  <si>
    <t>Építőipar - 06</t>
  </si>
  <si>
    <t>5 0732 06 09</t>
  </si>
  <si>
    <t>Mozgókép- és animációkészítő</t>
  </si>
  <si>
    <t>5 0211 16 10</t>
  </si>
  <si>
    <t>5 0213 16 08</t>
  </si>
  <si>
    <t>Fotográfus (Kreatív fotográfus)</t>
  </si>
  <si>
    <t>Fotográfus (Művészeti fotográfus)</t>
  </si>
  <si>
    <t>Munkavállalói ismeretek</t>
  </si>
  <si>
    <t>Tervezés és kivitelezés</t>
  </si>
  <si>
    <t>A vizuális tervezés szoftverei</t>
  </si>
  <si>
    <t>A vizuális tervezés alapismeretei</t>
  </si>
  <si>
    <t>Digitális kultúra*</t>
  </si>
  <si>
    <t>Matematika*</t>
  </si>
  <si>
    <t>Idegen nyelv*</t>
  </si>
  <si>
    <t xml:space="preserve"> * csoportbontásban tanítandók</t>
  </si>
  <si>
    <t>** Irodalom, vagy matematika, vagy történelem, vagy idegen nyelv csoportbontásban</t>
  </si>
  <si>
    <t>Érettségire felkészítő tantárgy **</t>
  </si>
  <si>
    <t>Magyar nyelvi kommunikáció</t>
  </si>
  <si>
    <t>Kötelezően választható tantárgyak1***</t>
  </si>
  <si>
    <t>Kötelezően választható tantárgyak2***</t>
  </si>
  <si>
    <t>Építőipari alapismeretek</t>
  </si>
  <si>
    <t>Építőipari kivitelezési alapismeretek*</t>
  </si>
  <si>
    <t>Építőipari rajzi alapismeretek*</t>
  </si>
  <si>
    <t>Munka- és környezetvédelem</t>
  </si>
  <si>
    <t>Ábrázoló geometria*</t>
  </si>
  <si>
    <t>Építési alapismeretek</t>
  </si>
  <si>
    <t>Szakmai informatikai alapismeretek*</t>
  </si>
  <si>
    <t>Munkavállalói idegen nyelv*</t>
  </si>
  <si>
    <t>Építéstan</t>
  </si>
  <si>
    <t>Építésszervezési ismeretek</t>
  </si>
  <si>
    <t>Építőanyagok</t>
  </si>
  <si>
    <t>Magasépítéstan</t>
  </si>
  <si>
    <t>Magasépítési tartószerkezetek</t>
  </si>
  <si>
    <t>Magasépítési szervezési ismeretek</t>
  </si>
  <si>
    <t>Építészettörténet és műemlékvédelem</t>
  </si>
  <si>
    <t>Tartószerkezetek*</t>
  </si>
  <si>
    <t>Építéskivitelezési ismeretek*</t>
  </si>
  <si>
    <t>Földméréstan és kitűzés*</t>
  </si>
  <si>
    <t xml:space="preserve"> </t>
  </si>
  <si>
    <t>Szakmai informatika*</t>
  </si>
  <si>
    <t>Magasépítési kivitelezési ismeretek*</t>
  </si>
  <si>
    <t>Magasépítési szakmai informatika*</t>
  </si>
  <si>
    <t>Magasépítési szakmai idegen nyelv*</t>
  </si>
  <si>
    <t>Építőanyagok gyakorlat*</t>
  </si>
  <si>
    <t>*** Alkalmazott matematika, alkalmazott fizika, idegen nyelvi kommunikáció, vizuális kultúra, testedzés tantárgyakból 2 tantárgy</t>
  </si>
  <si>
    <t>Érettségire felkészítő tantárgy**</t>
  </si>
  <si>
    <t>Tervezés és kivitelezés*</t>
  </si>
  <si>
    <t>A vizuális tervezés szoftverei*</t>
  </si>
  <si>
    <t>Grafika szaktörténet és kortárs környezet</t>
  </si>
  <si>
    <t>Művészettörténet</t>
  </si>
  <si>
    <t>Grafikai ábrázolás és technikai gyakorlat*</t>
  </si>
  <si>
    <t>Grafikai tervezési és kivitelezési gyakorlat*</t>
  </si>
  <si>
    <t>Rajz*</t>
  </si>
  <si>
    <t>Médiadizájn*</t>
  </si>
  <si>
    <t>Látványtervezés*</t>
  </si>
  <si>
    <t>Munkavállalói idegen nyelv</t>
  </si>
  <si>
    <t>Animációtörténet</t>
  </si>
  <si>
    <t>Filmtörténet</t>
  </si>
  <si>
    <t>Animációs technikák*</t>
  </si>
  <si>
    <t>Mozgóképkészítés*</t>
  </si>
  <si>
    <t>Speciális mozgókép*</t>
  </si>
  <si>
    <t>Mozgókép- és animációtervezés*</t>
  </si>
  <si>
    <t>Kivitelezés*</t>
  </si>
  <si>
    <t>Építőipari rajzi alapismeretek</t>
  </si>
  <si>
    <t>Ábrázoló geometria</t>
  </si>
  <si>
    <t>Tartószerkezetek</t>
  </si>
  <si>
    <t>Földméréstan és kitűzés</t>
  </si>
  <si>
    <t>Magasépítési szakmai idegen nyelv</t>
  </si>
  <si>
    <t>Munkavállaói idegen nyelv</t>
  </si>
  <si>
    <t>Rajz (gyakorlat)*</t>
  </si>
  <si>
    <t>Fotográfiai eszközök*</t>
  </si>
  <si>
    <t>Fotótechnika</t>
  </si>
  <si>
    <t>Képelemzés</t>
  </si>
  <si>
    <t>Fotóalkalmazás*</t>
  </si>
  <si>
    <t>Fotófeldolgozás*</t>
  </si>
  <si>
    <t>Marketing és jogi ismeretek</t>
  </si>
  <si>
    <t>* csoportbontásban tanítandók</t>
  </si>
  <si>
    <t>Idegen nyelv* (angol vagy német)</t>
  </si>
  <si>
    <t>Technikai médiumok története és elemzése</t>
  </si>
  <si>
    <t>Képalkotás és konzultáció*</t>
  </si>
  <si>
    <t>Képfeldolgozás*</t>
  </si>
  <si>
    <t>Portfólió és tipográfia</t>
  </si>
  <si>
    <t>Zöld Föld</t>
  </si>
  <si>
    <t>Honvédelem</t>
  </si>
  <si>
    <t>Német nyelv*</t>
  </si>
  <si>
    <t>1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</si>
</sst>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FF0000"/>
      <name val="Aptos Narrow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1" fillId="7" borderId="9" xfId="0" applyFont="1" applyFill="1" applyBorder="1" applyAlignment="1">
      <alignment vertical="center"/>
    </xf>
    <xf numFmtId="0" fontId="1" fillId="7" borderId="10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2" fillId="7" borderId="4" xfId="0" applyFont="1" applyFill="1" applyBorder="1" applyAlignment="1">
      <alignment vertical="center"/>
    </xf>
    <xf numFmtId="0" fontId="6" fillId="3" borderId="30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6" fillId="3" borderId="3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vertical="center"/>
    </xf>
    <xf numFmtId="0" fontId="1" fillId="4" borderId="25" xfId="0" applyFont="1" applyFill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vertical="center"/>
    </xf>
    <xf numFmtId="0" fontId="1" fillId="7" borderId="5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0" fontId="5" fillId="3" borderId="21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7" fillId="5" borderId="36" xfId="0" applyFont="1" applyFill="1" applyBorder="1" applyAlignment="1">
      <alignment vertical="center"/>
    </xf>
    <xf numFmtId="0" fontId="7" fillId="5" borderId="37" xfId="0" applyFont="1" applyFill="1" applyBorder="1" applyAlignment="1">
      <alignment vertical="center"/>
    </xf>
    <xf numFmtId="0" fontId="7" fillId="5" borderId="38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6" fillId="3" borderId="39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3" borderId="4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vertical="center"/>
    </xf>
    <xf numFmtId="0" fontId="1" fillId="3" borderId="45" xfId="0" applyFont="1" applyFill="1" applyBorder="1" applyAlignment="1">
      <alignment vertical="center"/>
    </xf>
    <xf numFmtId="0" fontId="1" fillId="2" borderId="46" xfId="0" applyFont="1" applyFill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1" fillId="3" borderId="41" xfId="0" applyFont="1" applyFill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6" fillId="3" borderId="52" xfId="0" applyFont="1" applyFill="1" applyBorder="1" applyAlignment="1">
      <alignment vertical="center"/>
    </xf>
    <xf numFmtId="0" fontId="1" fillId="2" borderId="53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4" fillId="2" borderId="23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textRotation="90"/>
    </xf>
    <xf numFmtId="0" fontId="5" fillId="2" borderId="12" xfId="0" applyFont="1" applyFill="1" applyBorder="1" applyAlignment="1">
      <alignment horizontal="center" vertical="center" textRotation="90"/>
    </xf>
    <xf numFmtId="0" fontId="10" fillId="3" borderId="18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14" xfId="0" applyFont="1" applyFill="1" applyBorder="1" applyAlignment="1">
      <alignment horizontal="left" vertical="center"/>
    </xf>
    <xf numFmtId="0" fontId="7" fillId="5" borderId="36" xfId="0" applyFont="1" applyFill="1" applyBorder="1" applyAlignment="1">
      <alignment horizontal="left" vertical="center"/>
    </xf>
    <xf numFmtId="0" fontId="7" fillId="5" borderId="37" xfId="0" applyFont="1" applyFill="1" applyBorder="1" applyAlignment="1">
      <alignment horizontal="left" vertical="center"/>
    </xf>
    <xf numFmtId="0" fontId="7" fillId="5" borderId="3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7" fillId="5" borderId="22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2" borderId="12" xfId="0" applyFont="1" applyFill="1" applyBorder="1" applyAlignment="1">
      <alignment horizontal="center" vertical="center" textRotation="90"/>
    </xf>
    <xf numFmtId="0" fontId="10" fillId="3" borderId="32" xfId="0" applyFont="1" applyFill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/>
    </xf>
    <xf numFmtId="0" fontId="10" fillId="3" borderId="30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4" fontId="7" fillId="5" borderId="22" xfId="0" applyNumberFormat="1" applyFont="1" applyFill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14" fontId="8" fillId="5" borderId="22" xfId="0" applyNumberFormat="1" applyFont="1" applyFill="1" applyBorder="1" applyAlignment="1">
      <alignment horizontal="center" vertical="center"/>
    </xf>
    <xf numFmtId="14" fontId="8" fillId="5" borderId="8" xfId="0" applyNumberFormat="1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47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515C3-33F8-40F3-BA64-21C4D25A15D9}">
  <dimension ref="A1:U81"/>
  <sheetViews>
    <sheetView topLeftCell="B57" zoomScale="120" zoomScaleNormal="120" zoomScaleSheetLayoutView="80" workbookViewId="0">
      <selection activeCell="J13" sqref="J13"/>
    </sheetView>
  </sheetViews>
  <sheetFormatPr defaultColWidth="8.85546875" defaultRowHeight="15" x14ac:dyDescent="0.25"/>
  <cols>
    <col min="1" max="2" width="8.85546875" style="1"/>
    <col min="3" max="3" width="55.85546875" style="1" customWidth="1"/>
    <col min="4" max="13" width="8.85546875" style="1"/>
    <col min="14" max="14" width="14.42578125" style="1" customWidth="1"/>
    <col min="15" max="15" width="8.85546875" style="1"/>
    <col min="16" max="16" width="11.140625" style="1" bestFit="1" customWidth="1"/>
    <col min="17" max="17" width="8.85546875" style="1"/>
    <col min="18" max="18" width="11.140625" style="1" bestFit="1" customWidth="1"/>
    <col min="19" max="19" width="8.85546875" style="1"/>
    <col min="20" max="20" width="13.42578125" style="1" customWidth="1"/>
    <col min="21" max="16384" width="8.85546875" style="1"/>
  </cols>
  <sheetData>
    <row r="1" spans="1:21" ht="19.5" thickBot="1" x14ac:dyDescent="0.3">
      <c r="A1" s="89" t="s">
        <v>38</v>
      </c>
      <c r="B1" s="90"/>
      <c r="C1" s="91"/>
      <c r="D1" s="83" t="s">
        <v>49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5"/>
    </row>
    <row r="2" spans="1:21" ht="15.75" customHeight="1" x14ac:dyDescent="0.25">
      <c r="A2" s="86" t="s">
        <v>7</v>
      </c>
      <c r="B2" s="87"/>
      <c r="C2" s="88"/>
      <c r="D2" s="95" t="s">
        <v>67</v>
      </c>
      <c r="E2" s="96"/>
      <c r="F2" s="96"/>
      <c r="G2" s="96"/>
      <c r="H2" s="96"/>
      <c r="I2" s="96"/>
      <c r="J2" s="96"/>
      <c r="K2" s="96"/>
      <c r="L2" s="96"/>
      <c r="M2" s="96"/>
      <c r="N2" s="97"/>
      <c r="P2" s="109"/>
      <c r="Q2" s="110"/>
      <c r="R2" s="110"/>
      <c r="S2" s="110"/>
      <c r="T2" s="111"/>
    </row>
    <row r="3" spans="1:21" ht="15.75" customHeight="1" x14ac:dyDescent="0.25">
      <c r="A3" s="86" t="s">
        <v>5</v>
      </c>
      <c r="B3" s="87"/>
      <c r="C3" s="88"/>
      <c r="D3" s="92" t="s">
        <v>50</v>
      </c>
      <c r="E3" s="93"/>
      <c r="F3" s="93"/>
      <c r="G3" s="93"/>
      <c r="H3" s="93"/>
      <c r="I3" s="93"/>
      <c r="J3" s="93"/>
      <c r="K3" s="93"/>
      <c r="L3" s="93"/>
      <c r="M3" s="93"/>
      <c r="N3" s="94"/>
      <c r="P3" s="101"/>
      <c r="Q3" s="102"/>
      <c r="R3" s="102"/>
      <c r="S3" s="102"/>
      <c r="T3" s="103"/>
    </row>
    <row r="4" spans="1:21" ht="15.75" customHeight="1" x14ac:dyDescent="0.25">
      <c r="A4" s="86" t="s">
        <v>6</v>
      </c>
      <c r="B4" s="87"/>
      <c r="C4" s="88"/>
      <c r="D4" s="92" t="s">
        <v>68</v>
      </c>
      <c r="E4" s="93"/>
      <c r="F4" s="93"/>
      <c r="G4" s="93"/>
      <c r="H4" s="93"/>
      <c r="I4" s="93"/>
      <c r="J4" s="93"/>
      <c r="K4" s="93"/>
      <c r="L4" s="93"/>
      <c r="M4" s="93"/>
      <c r="N4" s="94"/>
      <c r="P4" s="101"/>
      <c r="Q4" s="102"/>
      <c r="R4" s="102"/>
      <c r="S4" s="102"/>
      <c r="T4" s="103"/>
    </row>
    <row r="5" spans="1:21" ht="15.75" customHeight="1" x14ac:dyDescent="0.25">
      <c r="A5" s="86" t="s">
        <v>36</v>
      </c>
      <c r="B5" s="87"/>
      <c r="C5" s="88"/>
      <c r="D5" s="120">
        <v>44075</v>
      </c>
      <c r="E5" s="93"/>
      <c r="F5" s="93"/>
      <c r="G5" s="93"/>
      <c r="H5" s="93"/>
      <c r="I5" s="93"/>
      <c r="J5" s="93"/>
      <c r="K5" s="93"/>
      <c r="L5" s="93"/>
      <c r="M5" s="93"/>
      <c r="N5" s="94"/>
      <c r="P5" s="101"/>
      <c r="Q5" s="102"/>
      <c r="R5" s="102"/>
      <c r="S5" s="102"/>
      <c r="T5" s="103"/>
    </row>
    <row r="6" spans="1:21" ht="15.75" customHeight="1" x14ac:dyDescent="0.25">
      <c r="A6" s="86" t="s">
        <v>8</v>
      </c>
      <c r="B6" s="87"/>
      <c r="C6" s="88"/>
      <c r="D6" s="92" t="s">
        <v>15</v>
      </c>
      <c r="E6" s="93"/>
      <c r="F6" s="93"/>
      <c r="G6" s="93"/>
      <c r="H6" s="93"/>
      <c r="I6" s="93"/>
      <c r="J6" s="93"/>
      <c r="K6" s="93"/>
      <c r="L6" s="93"/>
      <c r="M6" s="93"/>
      <c r="N6" s="94"/>
      <c r="P6" s="101" t="s">
        <v>16</v>
      </c>
      <c r="Q6" s="102"/>
      <c r="R6" s="102"/>
      <c r="S6" s="102"/>
      <c r="T6" s="103"/>
    </row>
    <row r="7" spans="1:21" ht="35.450000000000003" customHeight="1" thickBot="1" x14ac:dyDescent="0.3">
      <c r="A7" s="86" t="s">
        <v>17</v>
      </c>
      <c r="B7" s="87"/>
      <c r="C7" s="88"/>
      <c r="D7" s="98" t="s">
        <v>34</v>
      </c>
      <c r="E7" s="99"/>
      <c r="F7" s="99"/>
      <c r="G7" s="99"/>
      <c r="H7" s="99"/>
      <c r="I7" s="99"/>
      <c r="J7" s="99"/>
      <c r="K7" s="99"/>
      <c r="L7" s="99"/>
      <c r="M7" s="99"/>
      <c r="N7" s="100"/>
      <c r="O7" s="2"/>
      <c r="P7" s="104" t="s">
        <v>37</v>
      </c>
      <c r="Q7" s="105"/>
      <c r="R7" s="105"/>
      <c r="S7" s="105"/>
      <c r="T7" s="106"/>
      <c r="U7" s="2"/>
    </row>
    <row r="8" spans="1:21" ht="31.5" x14ac:dyDescent="0.25">
      <c r="A8" s="75" t="s">
        <v>40</v>
      </c>
      <c r="B8" s="76"/>
      <c r="C8" s="77"/>
      <c r="D8" s="107" t="s">
        <v>10</v>
      </c>
      <c r="E8" s="108"/>
      <c r="F8" s="107" t="s">
        <v>11</v>
      </c>
      <c r="G8" s="108"/>
      <c r="H8" s="107" t="s">
        <v>12</v>
      </c>
      <c r="I8" s="108"/>
      <c r="J8" s="107" t="s">
        <v>13</v>
      </c>
      <c r="K8" s="108"/>
      <c r="L8" s="107" t="s">
        <v>14</v>
      </c>
      <c r="M8" s="108"/>
      <c r="N8" s="32" t="s">
        <v>18</v>
      </c>
      <c r="O8" s="2"/>
      <c r="P8" s="121" t="s">
        <v>20</v>
      </c>
      <c r="Q8" s="122"/>
      <c r="R8" s="121" t="s">
        <v>21</v>
      </c>
      <c r="S8" s="122"/>
      <c r="T8" s="36" t="s">
        <v>18</v>
      </c>
      <c r="U8" s="2"/>
    </row>
    <row r="9" spans="1:21" ht="15" customHeight="1" x14ac:dyDescent="0.25">
      <c r="A9" s="75" t="s">
        <v>0</v>
      </c>
      <c r="B9" s="76"/>
      <c r="C9" s="77"/>
      <c r="D9" s="118" t="s">
        <v>1</v>
      </c>
      <c r="E9" s="119"/>
      <c r="F9" s="118" t="s">
        <v>1</v>
      </c>
      <c r="G9" s="119"/>
      <c r="H9" s="118" t="s">
        <v>1</v>
      </c>
      <c r="I9" s="119"/>
      <c r="J9" s="118" t="s">
        <v>1</v>
      </c>
      <c r="K9" s="119"/>
      <c r="L9" s="118" t="s">
        <v>1</v>
      </c>
      <c r="M9" s="119"/>
      <c r="N9" s="25" t="s">
        <v>19</v>
      </c>
      <c r="O9" s="2"/>
      <c r="P9" s="118" t="s">
        <v>1</v>
      </c>
      <c r="Q9" s="119"/>
      <c r="R9" s="118" t="s">
        <v>1</v>
      </c>
      <c r="S9" s="119"/>
      <c r="T9" s="25" t="s">
        <v>19</v>
      </c>
      <c r="U9" s="2"/>
    </row>
    <row r="10" spans="1:21" ht="15.75" customHeight="1" thickBot="1" x14ac:dyDescent="0.3">
      <c r="A10" s="78" t="s">
        <v>35</v>
      </c>
      <c r="B10" s="79"/>
      <c r="C10" s="20"/>
      <c r="D10" s="4" t="s">
        <v>2</v>
      </c>
      <c r="E10" s="23" t="s">
        <v>3</v>
      </c>
      <c r="F10" s="4" t="s">
        <v>2</v>
      </c>
      <c r="G10" s="23" t="s">
        <v>3</v>
      </c>
      <c r="H10" s="4" t="s">
        <v>2</v>
      </c>
      <c r="I10" s="23" t="s">
        <v>3</v>
      </c>
      <c r="J10" s="4" t="s">
        <v>2</v>
      </c>
      <c r="K10" s="23" t="s">
        <v>3</v>
      </c>
      <c r="L10" s="4" t="s">
        <v>2</v>
      </c>
      <c r="M10" s="23" t="s">
        <v>3</v>
      </c>
      <c r="N10" s="26"/>
      <c r="O10" s="2"/>
      <c r="P10" s="4" t="s">
        <v>2</v>
      </c>
      <c r="Q10" s="23" t="s">
        <v>3</v>
      </c>
      <c r="R10" s="4" t="s">
        <v>2</v>
      </c>
      <c r="S10" s="23" t="s">
        <v>3</v>
      </c>
      <c r="T10" s="26"/>
      <c r="U10" s="2"/>
    </row>
    <row r="11" spans="1:21" x14ac:dyDescent="0.25">
      <c r="A11" s="78"/>
      <c r="B11" s="79"/>
      <c r="C11" s="21" t="s">
        <v>51</v>
      </c>
      <c r="D11" s="5">
        <v>2</v>
      </c>
      <c r="E11" s="24">
        <v>72</v>
      </c>
      <c r="F11" s="5">
        <v>4</v>
      </c>
      <c r="G11" s="24">
        <v>144</v>
      </c>
      <c r="H11" s="5">
        <v>2</v>
      </c>
      <c r="I11" s="24">
        <v>72</v>
      </c>
      <c r="J11" s="5">
        <v>3</v>
      </c>
      <c r="K11" s="24">
        <v>93</v>
      </c>
      <c r="L11" s="5"/>
      <c r="M11" s="24"/>
      <c r="N11" s="27">
        <f>E11+G11+I11+K11+M11</f>
        <v>381</v>
      </c>
      <c r="O11" s="2"/>
      <c r="P11" s="12"/>
      <c r="Q11" s="13"/>
      <c r="R11" s="12"/>
      <c r="S11" s="13"/>
      <c r="T11" s="37">
        <f>(Q11+S11)</f>
        <v>0</v>
      </c>
      <c r="U11" s="2"/>
    </row>
    <row r="12" spans="1:21" x14ac:dyDescent="0.25">
      <c r="A12" s="78"/>
      <c r="B12" s="79"/>
      <c r="C12" s="21" t="s">
        <v>52</v>
      </c>
      <c r="D12" s="6">
        <v>2</v>
      </c>
      <c r="E12" s="21">
        <v>72</v>
      </c>
      <c r="F12" s="6">
        <v>1</v>
      </c>
      <c r="G12" s="21">
        <v>36</v>
      </c>
      <c r="H12" s="6">
        <v>1</v>
      </c>
      <c r="I12" s="21">
        <v>36</v>
      </c>
      <c r="J12" s="6">
        <v>1</v>
      </c>
      <c r="K12" s="21">
        <v>31</v>
      </c>
      <c r="L12" s="6"/>
      <c r="M12" s="21"/>
      <c r="N12" s="27">
        <f>E12+G12+I12+K12+M12</f>
        <v>175</v>
      </c>
      <c r="O12" s="2"/>
      <c r="P12" s="14"/>
      <c r="Q12" s="34"/>
      <c r="R12" s="14"/>
      <c r="S12" s="34"/>
      <c r="T12" s="37">
        <f t="shared" ref="T12:T29" si="0">(Q12+S12)</f>
        <v>0</v>
      </c>
      <c r="U12" s="2"/>
    </row>
    <row r="13" spans="1:21" x14ac:dyDescent="0.25">
      <c r="A13" s="78"/>
      <c r="B13" s="79"/>
      <c r="C13" s="21" t="s">
        <v>144</v>
      </c>
      <c r="D13" s="6">
        <v>4</v>
      </c>
      <c r="E13" s="21">
        <v>144</v>
      </c>
      <c r="F13" s="6">
        <v>4</v>
      </c>
      <c r="G13" s="21">
        <v>144</v>
      </c>
      <c r="H13" s="6">
        <v>3</v>
      </c>
      <c r="I13" s="21">
        <v>108</v>
      </c>
      <c r="J13" s="6">
        <v>3</v>
      </c>
      <c r="K13" s="21">
        <v>93</v>
      </c>
      <c r="L13" s="6">
        <v>3</v>
      </c>
      <c r="M13" s="21">
        <v>93</v>
      </c>
      <c r="N13" s="27">
        <f t="shared" ref="N13:N28" si="1">E13+G13+I13+K13+M13</f>
        <v>582</v>
      </c>
      <c r="O13" s="2"/>
      <c r="P13" s="14"/>
      <c r="Q13" s="34"/>
      <c r="R13" s="14"/>
      <c r="S13" s="34"/>
      <c r="T13" s="37">
        <f t="shared" si="0"/>
        <v>0</v>
      </c>
      <c r="U13" s="2"/>
    </row>
    <row r="14" spans="1:21" x14ac:dyDescent="0.25">
      <c r="A14" s="78"/>
      <c r="B14" s="79"/>
      <c r="C14" s="21" t="s">
        <v>79</v>
      </c>
      <c r="D14" s="6">
        <v>4.5</v>
      </c>
      <c r="E14" s="21">
        <v>162</v>
      </c>
      <c r="F14" s="6">
        <v>4</v>
      </c>
      <c r="G14" s="21">
        <v>144</v>
      </c>
      <c r="H14" s="6">
        <v>3</v>
      </c>
      <c r="I14" s="21">
        <v>108</v>
      </c>
      <c r="J14" s="6">
        <v>4</v>
      </c>
      <c r="K14" s="21">
        <v>124</v>
      </c>
      <c r="L14" s="6"/>
      <c r="M14" s="21"/>
      <c r="N14" s="27">
        <f t="shared" si="1"/>
        <v>538</v>
      </c>
      <c r="O14" s="2"/>
      <c r="P14" s="14"/>
      <c r="Q14" s="34"/>
      <c r="R14" s="14"/>
      <c r="S14" s="34"/>
      <c r="T14" s="37">
        <f t="shared" si="0"/>
        <v>0</v>
      </c>
      <c r="U14" s="2"/>
    </row>
    <row r="15" spans="1:21" x14ac:dyDescent="0.25">
      <c r="A15" s="78"/>
      <c r="B15" s="79"/>
      <c r="C15" s="21" t="s">
        <v>54</v>
      </c>
      <c r="D15" s="6">
        <v>3</v>
      </c>
      <c r="E15" s="21">
        <v>108</v>
      </c>
      <c r="F15" s="6">
        <v>3</v>
      </c>
      <c r="G15" s="21">
        <v>108</v>
      </c>
      <c r="H15" s="6">
        <v>3</v>
      </c>
      <c r="I15" s="21">
        <v>108</v>
      </c>
      <c r="J15" s="6">
        <v>2</v>
      </c>
      <c r="K15" s="21">
        <v>62</v>
      </c>
      <c r="L15" s="6"/>
      <c r="M15" s="21"/>
      <c r="N15" s="27">
        <f t="shared" si="1"/>
        <v>386</v>
      </c>
      <c r="O15" s="2"/>
      <c r="P15" s="14"/>
      <c r="Q15" s="34"/>
      <c r="R15" s="14"/>
      <c r="S15" s="34"/>
      <c r="T15" s="37">
        <f t="shared" si="0"/>
        <v>0</v>
      </c>
      <c r="U15" s="2"/>
    </row>
    <row r="16" spans="1:21" x14ac:dyDescent="0.25">
      <c r="A16" s="78"/>
      <c r="B16" s="79"/>
      <c r="C16" s="21" t="s">
        <v>55</v>
      </c>
      <c r="D16" s="6"/>
      <c r="E16" s="21"/>
      <c r="F16" s="6"/>
      <c r="G16" s="21"/>
      <c r="H16" s="6"/>
      <c r="I16" s="21"/>
      <c r="J16" s="6">
        <v>1</v>
      </c>
      <c r="K16" s="21">
        <v>31</v>
      </c>
      <c r="L16" s="6"/>
      <c r="M16" s="21"/>
      <c r="N16" s="27">
        <f t="shared" si="1"/>
        <v>31</v>
      </c>
      <c r="O16" s="2"/>
      <c r="P16" s="14"/>
      <c r="Q16" s="34"/>
      <c r="R16" s="14"/>
      <c r="S16" s="34"/>
      <c r="T16" s="37">
        <f t="shared" si="0"/>
        <v>0</v>
      </c>
      <c r="U16" s="2"/>
    </row>
    <row r="17" spans="1:21" x14ac:dyDescent="0.25">
      <c r="A17" s="78"/>
      <c r="B17" s="79"/>
      <c r="C17" s="21" t="s">
        <v>78</v>
      </c>
      <c r="D17" s="6">
        <v>2.5</v>
      </c>
      <c r="E17" s="21">
        <v>90</v>
      </c>
      <c r="F17" s="6">
        <v>1</v>
      </c>
      <c r="G17" s="21">
        <v>36</v>
      </c>
      <c r="H17" s="6"/>
      <c r="I17" s="21"/>
      <c r="J17" s="6"/>
      <c r="K17" s="21"/>
      <c r="L17" s="6"/>
      <c r="M17" s="21"/>
      <c r="N17" s="27">
        <f t="shared" si="1"/>
        <v>126</v>
      </c>
      <c r="O17" s="2"/>
      <c r="P17" s="14"/>
      <c r="Q17" s="34"/>
      <c r="R17" s="14"/>
      <c r="S17" s="34"/>
      <c r="T17" s="37">
        <f t="shared" si="0"/>
        <v>0</v>
      </c>
      <c r="U17" s="2"/>
    </row>
    <row r="18" spans="1:21" x14ac:dyDescent="0.25">
      <c r="A18" s="78"/>
      <c r="B18" s="79"/>
      <c r="C18" s="21" t="s">
        <v>57</v>
      </c>
      <c r="D18" s="6">
        <v>4</v>
      </c>
      <c r="E18" s="21">
        <v>144</v>
      </c>
      <c r="F18" s="6">
        <v>4</v>
      </c>
      <c r="G18" s="21">
        <v>144</v>
      </c>
      <c r="H18" s="6">
        <v>3</v>
      </c>
      <c r="I18" s="21">
        <v>108</v>
      </c>
      <c r="J18" s="6">
        <v>3</v>
      </c>
      <c r="K18" s="21">
        <v>93</v>
      </c>
      <c r="L18" s="6"/>
      <c r="M18" s="21"/>
      <c r="N18" s="27">
        <f t="shared" si="1"/>
        <v>489</v>
      </c>
      <c r="O18" s="2"/>
      <c r="P18" s="14"/>
      <c r="Q18" s="34"/>
      <c r="R18" s="14"/>
      <c r="S18" s="34"/>
      <c r="T18" s="37">
        <f t="shared" si="0"/>
        <v>0</v>
      </c>
      <c r="U18" s="2"/>
    </row>
    <row r="19" spans="1:21" x14ac:dyDescent="0.25">
      <c r="A19" s="78"/>
      <c r="B19" s="79"/>
      <c r="C19" s="21" t="s">
        <v>58</v>
      </c>
      <c r="D19" s="6">
        <v>1</v>
      </c>
      <c r="E19" s="21">
        <v>36</v>
      </c>
      <c r="F19" s="6">
        <v>1</v>
      </c>
      <c r="G19" s="21">
        <v>36</v>
      </c>
      <c r="H19" s="6">
        <v>1</v>
      </c>
      <c r="I19" s="21">
        <v>36</v>
      </c>
      <c r="J19" s="6">
        <v>1</v>
      </c>
      <c r="K19" s="21">
        <v>31</v>
      </c>
      <c r="L19" s="6">
        <v>1</v>
      </c>
      <c r="M19" s="21">
        <v>31</v>
      </c>
      <c r="N19" s="27">
        <f t="shared" si="1"/>
        <v>170</v>
      </c>
      <c r="O19" s="2"/>
      <c r="P19" s="14"/>
      <c r="Q19" s="34"/>
      <c r="R19" s="14"/>
      <c r="S19" s="34"/>
      <c r="T19" s="37">
        <f t="shared" si="0"/>
        <v>0</v>
      </c>
      <c r="U19" s="2"/>
    </row>
    <row r="20" spans="1:21" x14ac:dyDescent="0.25">
      <c r="A20" s="78"/>
      <c r="B20" s="79"/>
      <c r="C20" s="21" t="s">
        <v>59</v>
      </c>
      <c r="D20" s="6">
        <v>3</v>
      </c>
      <c r="E20" s="21">
        <v>108</v>
      </c>
      <c r="F20" s="6"/>
      <c r="G20" s="21"/>
      <c r="H20" s="6"/>
      <c r="I20" s="21"/>
      <c r="J20" s="6"/>
      <c r="K20" s="21"/>
      <c r="L20" s="6"/>
      <c r="M20" s="21"/>
      <c r="N20" s="27">
        <f t="shared" si="1"/>
        <v>108</v>
      </c>
      <c r="O20" s="2"/>
      <c r="P20" s="14"/>
      <c r="Q20" s="34"/>
      <c r="R20" s="14"/>
      <c r="S20" s="34"/>
      <c r="T20" s="37">
        <f t="shared" si="0"/>
        <v>0</v>
      </c>
      <c r="U20" s="2"/>
    </row>
    <row r="21" spans="1:21" x14ac:dyDescent="0.25">
      <c r="A21" s="78"/>
      <c r="B21" s="79"/>
      <c r="C21" s="21" t="s">
        <v>60</v>
      </c>
      <c r="D21" s="6"/>
      <c r="E21" s="21"/>
      <c r="F21" s="6">
        <v>2</v>
      </c>
      <c r="G21" s="21">
        <v>72</v>
      </c>
      <c r="H21" s="6">
        <v>2</v>
      </c>
      <c r="I21" s="21">
        <v>72</v>
      </c>
      <c r="J21" s="6"/>
      <c r="K21" s="21"/>
      <c r="L21" s="6"/>
      <c r="M21" s="21"/>
      <c r="N21" s="27">
        <f t="shared" si="1"/>
        <v>144</v>
      </c>
      <c r="O21" s="2"/>
      <c r="P21" s="14"/>
      <c r="Q21" s="34"/>
      <c r="R21" s="14"/>
      <c r="S21" s="34"/>
      <c r="T21" s="37">
        <f t="shared" si="0"/>
        <v>0</v>
      </c>
      <c r="U21" s="2"/>
    </row>
    <row r="22" spans="1:21" x14ac:dyDescent="0.25">
      <c r="A22" s="78"/>
      <c r="B22" s="79"/>
      <c r="C22" s="21" t="s">
        <v>61</v>
      </c>
      <c r="D22" s="6"/>
      <c r="E22" s="21"/>
      <c r="F22" s="6">
        <v>1</v>
      </c>
      <c r="G22" s="21">
        <v>36</v>
      </c>
      <c r="H22" s="6"/>
      <c r="I22" s="21"/>
      <c r="J22" s="6"/>
      <c r="K22" s="21"/>
      <c r="L22" s="6"/>
      <c r="M22" s="21"/>
      <c r="N22" s="27">
        <f t="shared" si="1"/>
        <v>36</v>
      </c>
      <c r="O22" s="2"/>
      <c r="P22" s="14"/>
      <c r="Q22" s="34"/>
      <c r="R22" s="14"/>
      <c r="S22" s="34"/>
      <c r="T22" s="37">
        <f t="shared" si="0"/>
        <v>0</v>
      </c>
      <c r="U22" s="2"/>
    </row>
    <row r="23" spans="1:21" x14ac:dyDescent="0.25">
      <c r="A23" s="78"/>
      <c r="B23" s="79"/>
      <c r="C23" s="53" t="s">
        <v>83</v>
      </c>
      <c r="D23" s="6"/>
      <c r="E23" s="21"/>
      <c r="F23" s="6"/>
      <c r="G23" s="21"/>
      <c r="H23" s="6">
        <v>2</v>
      </c>
      <c r="I23" s="21">
        <v>72</v>
      </c>
      <c r="J23" s="6">
        <v>2</v>
      </c>
      <c r="K23" s="21">
        <v>62</v>
      </c>
      <c r="L23" s="6"/>
      <c r="M23" s="21"/>
      <c r="N23" s="27">
        <f t="shared" si="1"/>
        <v>134</v>
      </c>
      <c r="O23" s="2"/>
      <c r="P23" s="14"/>
      <c r="Q23" s="34"/>
      <c r="R23" s="14"/>
      <c r="S23" s="34"/>
      <c r="T23" s="37">
        <f t="shared" si="0"/>
        <v>0</v>
      </c>
      <c r="U23" s="2"/>
    </row>
    <row r="24" spans="1:21" x14ac:dyDescent="0.25">
      <c r="A24" s="78"/>
      <c r="B24" s="79"/>
      <c r="C24" s="53" t="s">
        <v>84</v>
      </c>
      <c r="D24" s="6"/>
      <c r="E24" s="21"/>
      <c r="F24" s="6"/>
      <c r="G24" s="21"/>
      <c r="H24" s="6"/>
      <c r="I24" s="21"/>
      <c r="J24" s="6"/>
      <c r="K24" s="21"/>
      <c r="L24" s="6">
        <v>1</v>
      </c>
      <c r="M24" s="21">
        <v>31</v>
      </c>
      <c r="N24" s="27">
        <f t="shared" si="1"/>
        <v>31</v>
      </c>
      <c r="O24" s="2"/>
      <c r="P24" s="14"/>
      <c r="Q24" s="34"/>
      <c r="R24" s="14"/>
      <c r="S24" s="34"/>
      <c r="T24" s="37">
        <f t="shared" si="0"/>
        <v>0</v>
      </c>
      <c r="U24" s="2"/>
    </row>
    <row r="25" spans="1:21" x14ac:dyDescent="0.25">
      <c r="A25" s="78"/>
      <c r="B25" s="79"/>
      <c r="C25" s="53" t="s">
        <v>149</v>
      </c>
      <c r="D25" s="6"/>
      <c r="E25" s="21"/>
      <c r="F25" s="6"/>
      <c r="G25" s="21"/>
      <c r="H25" s="6"/>
      <c r="I25" s="21"/>
      <c r="J25" s="6"/>
      <c r="K25" s="21"/>
      <c r="L25" s="6">
        <v>1</v>
      </c>
      <c r="M25" s="21">
        <v>31</v>
      </c>
      <c r="N25" s="27">
        <f t="shared" si="1"/>
        <v>31</v>
      </c>
      <c r="O25" s="2"/>
      <c r="P25" s="14"/>
      <c r="Q25" s="34"/>
      <c r="R25" s="14"/>
      <c r="S25" s="34"/>
      <c r="T25" s="37">
        <f t="shared" si="0"/>
        <v>0</v>
      </c>
      <c r="U25" s="2"/>
    </row>
    <row r="26" spans="1:21" x14ac:dyDescent="0.25">
      <c r="A26" s="78"/>
      <c r="B26" s="79"/>
      <c r="C26" s="53" t="s">
        <v>150</v>
      </c>
      <c r="D26" s="6">
        <v>1</v>
      </c>
      <c r="E26" s="21">
        <v>36</v>
      </c>
      <c r="F26" s="6"/>
      <c r="G26" s="21"/>
      <c r="H26" s="6"/>
      <c r="I26" s="21"/>
      <c r="J26" s="6"/>
      <c r="K26" s="21"/>
      <c r="L26" s="6"/>
      <c r="M26" s="21"/>
      <c r="N26" s="27"/>
      <c r="O26" s="2"/>
      <c r="P26" s="14"/>
      <c r="Q26" s="34"/>
      <c r="R26" s="14"/>
      <c r="S26" s="34"/>
      <c r="T26" s="37"/>
      <c r="U26" s="2"/>
    </row>
    <row r="27" spans="1:21" x14ac:dyDescent="0.25">
      <c r="A27" s="78"/>
      <c r="B27" s="79"/>
      <c r="C27" s="53" t="s">
        <v>85</v>
      </c>
      <c r="D27" s="6"/>
      <c r="E27" s="21"/>
      <c r="F27" s="6"/>
      <c r="G27" s="21"/>
      <c r="H27" s="6"/>
      <c r="I27" s="21"/>
      <c r="J27" s="6"/>
      <c r="K27" s="21"/>
      <c r="L27" s="6">
        <v>2</v>
      </c>
      <c r="M27" s="21">
        <v>62</v>
      </c>
      <c r="N27" s="27">
        <f t="shared" si="1"/>
        <v>62</v>
      </c>
      <c r="O27" s="2"/>
      <c r="P27" s="14"/>
      <c r="Q27" s="34"/>
      <c r="R27" s="14"/>
      <c r="S27" s="34"/>
      <c r="T27" s="37">
        <f t="shared" si="0"/>
        <v>0</v>
      </c>
      <c r="U27" s="2"/>
    </row>
    <row r="28" spans="1:21" x14ac:dyDescent="0.25">
      <c r="A28" s="78"/>
      <c r="B28" s="79"/>
      <c r="C28" s="21" t="s">
        <v>86</v>
      </c>
      <c r="D28" s="6"/>
      <c r="E28" s="21"/>
      <c r="F28" s="6"/>
      <c r="G28" s="21"/>
      <c r="H28" s="6"/>
      <c r="I28" s="21"/>
      <c r="J28" s="6"/>
      <c r="K28" s="21"/>
      <c r="L28" s="6">
        <v>2</v>
      </c>
      <c r="M28" s="21">
        <v>62</v>
      </c>
      <c r="N28" s="27">
        <f t="shared" si="1"/>
        <v>62</v>
      </c>
      <c r="O28" s="2"/>
      <c r="P28" s="14"/>
      <c r="Q28" s="34"/>
      <c r="R28" s="14"/>
      <c r="S28" s="34"/>
      <c r="T28" s="37">
        <f t="shared" si="0"/>
        <v>0</v>
      </c>
      <c r="U28" s="2"/>
    </row>
    <row r="29" spans="1:21" ht="18.75" x14ac:dyDescent="0.25">
      <c r="A29" s="80" t="s">
        <v>25</v>
      </c>
      <c r="B29" s="81"/>
      <c r="C29" s="82"/>
      <c r="D29" s="7">
        <f t="shared" ref="D29:M29" si="2">SUM(D11:D28)</f>
        <v>27</v>
      </c>
      <c r="E29" s="11">
        <f t="shared" si="2"/>
        <v>972</v>
      </c>
      <c r="F29" s="7">
        <f t="shared" si="2"/>
        <v>25</v>
      </c>
      <c r="G29" s="11">
        <f t="shared" si="2"/>
        <v>900</v>
      </c>
      <c r="H29" s="7">
        <f t="shared" si="2"/>
        <v>20</v>
      </c>
      <c r="I29" s="11">
        <f t="shared" si="2"/>
        <v>720</v>
      </c>
      <c r="J29" s="7">
        <f t="shared" si="2"/>
        <v>20</v>
      </c>
      <c r="K29" s="11">
        <f t="shared" si="2"/>
        <v>620</v>
      </c>
      <c r="L29" s="7">
        <f t="shared" si="2"/>
        <v>10</v>
      </c>
      <c r="M29" s="11">
        <f t="shared" si="2"/>
        <v>310</v>
      </c>
      <c r="N29" s="27">
        <f>(E29+G29+I29+K29+M29)</f>
        <v>3522</v>
      </c>
      <c r="O29" s="8"/>
      <c r="P29" s="15"/>
      <c r="Q29" s="35"/>
      <c r="R29" s="15"/>
      <c r="S29" s="35"/>
      <c r="T29" s="37">
        <f t="shared" si="0"/>
        <v>0</v>
      </c>
      <c r="U29" s="8"/>
    </row>
    <row r="30" spans="1:21" ht="41.25" customHeight="1" x14ac:dyDescent="0.25">
      <c r="A30" s="78" t="s">
        <v>39</v>
      </c>
      <c r="B30" s="112" t="s">
        <v>22</v>
      </c>
      <c r="C30" s="10" t="s">
        <v>74</v>
      </c>
      <c r="D30" s="9">
        <v>0.5</v>
      </c>
      <c r="E30" s="10">
        <v>18</v>
      </c>
      <c r="F30" s="9"/>
      <c r="G30" s="10"/>
      <c r="H30" s="9"/>
      <c r="I30" s="10"/>
      <c r="J30" s="9"/>
      <c r="K30" s="10"/>
      <c r="L30" s="9"/>
      <c r="M30" s="10"/>
      <c r="N30" s="28">
        <f>E30+G30</f>
        <v>18</v>
      </c>
      <c r="O30" s="2"/>
      <c r="P30" s="9">
        <v>0.5</v>
      </c>
      <c r="Q30" s="10">
        <v>18</v>
      </c>
      <c r="R30" s="9"/>
      <c r="S30" s="10"/>
      <c r="T30" s="28">
        <f>Q30+S30</f>
        <v>18</v>
      </c>
      <c r="U30" s="2"/>
    </row>
    <row r="31" spans="1:21" ht="41.25" customHeight="1" x14ac:dyDescent="0.25">
      <c r="A31" s="78"/>
      <c r="B31" s="112"/>
      <c r="C31" s="10" t="s">
        <v>89</v>
      </c>
      <c r="D31" s="9">
        <v>2</v>
      </c>
      <c r="E31" s="10">
        <v>72</v>
      </c>
      <c r="F31" s="9"/>
      <c r="G31" s="10"/>
      <c r="H31" s="9"/>
      <c r="I31" s="10"/>
      <c r="J31" s="9"/>
      <c r="K31" s="10"/>
      <c r="L31" s="9"/>
      <c r="M31" s="10"/>
      <c r="N31" s="28">
        <f t="shared" ref="N31:N37" si="3">E31+G31</f>
        <v>72</v>
      </c>
      <c r="O31" s="2"/>
      <c r="P31" s="9">
        <v>2</v>
      </c>
      <c r="Q31" s="10">
        <v>72</v>
      </c>
      <c r="R31" s="9"/>
      <c r="S31" s="10"/>
      <c r="T31" s="28">
        <f t="shared" ref="T31:T37" si="4">Q31+S31</f>
        <v>72</v>
      </c>
      <c r="U31" s="2"/>
    </row>
    <row r="32" spans="1:21" ht="41.25" customHeight="1" x14ac:dyDescent="0.25">
      <c r="A32" s="78"/>
      <c r="B32" s="112"/>
      <c r="C32" s="10" t="s">
        <v>90</v>
      </c>
      <c r="D32" s="9">
        <v>1</v>
      </c>
      <c r="E32" s="10">
        <v>36</v>
      </c>
      <c r="F32" s="9"/>
      <c r="G32" s="10"/>
      <c r="H32" s="9"/>
      <c r="I32" s="10"/>
      <c r="J32" s="9"/>
      <c r="K32" s="10"/>
      <c r="L32" s="9"/>
      <c r="M32" s="10"/>
      <c r="N32" s="28">
        <f t="shared" si="3"/>
        <v>36</v>
      </c>
      <c r="O32" s="2"/>
      <c r="P32" s="9">
        <v>1</v>
      </c>
      <c r="Q32" s="10">
        <v>36</v>
      </c>
      <c r="R32" s="9"/>
      <c r="S32" s="10"/>
      <c r="T32" s="28">
        <f t="shared" si="4"/>
        <v>36</v>
      </c>
      <c r="U32" s="2"/>
    </row>
    <row r="33" spans="1:21" ht="41.25" customHeight="1" x14ac:dyDescent="0.25">
      <c r="A33" s="78"/>
      <c r="B33" s="112"/>
      <c r="C33" s="10" t="s">
        <v>87</v>
      </c>
      <c r="D33" s="9">
        <v>1.5</v>
      </c>
      <c r="E33" s="10">
        <v>54</v>
      </c>
      <c r="F33" s="9">
        <v>1</v>
      </c>
      <c r="G33" s="10">
        <v>36</v>
      </c>
      <c r="H33" s="9"/>
      <c r="I33" s="10"/>
      <c r="J33" s="9"/>
      <c r="K33" s="10"/>
      <c r="L33" s="9"/>
      <c r="M33" s="10"/>
      <c r="N33" s="28">
        <f t="shared" ref="N33:N34" si="5">E33+G33</f>
        <v>90</v>
      </c>
      <c r="O33" s="2"/>
      <c r="P33" s="9">
        <v>2.5</v>
      </c>
      <c r="Q33" s="10">
        <v>90</v>
      </c>
      <c r="R33" s="9"/>
      <c r="S33" s="10"/>
      <c r="T33" s="28">
        <f t="shared" ref="T33:T34" si="6">Q33+S33</f>
        <v>90</v>
      </c>
      <c r="U33" s="2"/>
    </row>
    <row r="34" spans="1:21" ht="41.25" customHeight="1" x14ac:dyDescent="0.25">
      <c r="A34" s="78"/>
      <c r="B34" s="112"/>
      <c r="C34" s="10" t="s">
        <v>88</v>
      </c>
      <c r="D34" s="9">
        <v>2</v>
      </c>
      <c r="E34" s="10">
        <v>72</v>
      </c>
      <c r="F34" s="9">
        <v>1</v>
      </c>
      <c r="G34" s="10">
        <v>36</v>
      </c>
      <c r="H34" s="9"/>
      <c r="I34" s="10"/>
      <c r="J34" s="9"/>
      <c r="K34" s="10"/>
      <c r="L34" s="9"/>
      <c r="M34" s="10"/>
      <c r="N34" s="28">
        <f t="shared" si="5"/>
        <v>108</v>
      </c>
      <c r="O34" s="2"/>
      <c r="P34" s="9">
        <v>3</v>
      </c>
      <c r="Q34" s="10">
        <v>108</v>
      </c>
      <c r="R34" s="9"/>
      <c r="S34" s="10"/>
      <c r="T34" s="28">
        <f t="shared" si="6"/>
        <v>108</v>
      </c>
      <c r="U34" s="2"/>
    </row>
    <row r="35" spans="1:21" ht="41.25" customHeight="1" x14ac:dyDescent="0.25">
      <c r="A35" s="78"/>
      <c r="B35" s="112"/>
      <c r="C35" s="10" t="s">
        <v>91</v>
      </c>
      <c r="D35" s="9"/>
      <c r="E35" s="10"/>
      <c r="F35" s="9">
        <v>3</v>
      </c>
      <c r="G35" s="10">
        <v>108</v>
      </c>
      <c r="H35" s="9"/>
      <c r="I35" s="10"/>
      <c r="J35" s="9"/>
      <c r="K35" s="10"/>
      <c r="L35" s="9"/>
      <c r="M35" s="10"/>
      <c r="N35" s="28">
        <f t="shared" si="3"/>
        <v>108</v>
      </c>
      <c r="O35" s="2"/>
      <c r="P35" s="9">
        <v>3</v>
      </c>
      <c r="Q35" s="10">
        <v>108</v>
      </c>
      <c r="R35" s="9"/>
      <c r="S35" s="10"/>
      <c r="T35" s="28">
        <f t="shared" si="4"/>
        <v>108</v>
      </c>
      <c r="U35" s="2"/>
    </row>
    <row r="36" spans="1:21" ht="41.25" customHeight="1" x14ac:dyDescent="0.25">
      <c r="A36" s="78"/>
      <c r="B36" s="112"/>
      <c r="C36" s="10" t="s">
        <v>92</v>
      </c>
      <c r="D36" s="9"/>
      <c r="E36" s="10"/>
      <c r="F36" s="9">
        <v>2</v>
      </c>
      <c r="G36" s="10">
        <v>72</v>
      </c>
      <c r="H36" s="9"/>
      <c r="I36" s="10"/>
      <c r="J36" s="9"/>
      <c r="K36" s="10"/>
      <c r="L36" s="9"/>
      <c r="M36" s="10"/>
      <c r="N36" s="28">
        <f t="shared" si="3"/>
        <v>72</v>
      </c>
      <c r="O36" s="2"/>
      <c r="P36" s="9">
        <v>2</v>
      </c>
      <c r="Q36" s="10">
        <v>72</v>
      </c>
      <c r="R36" s="9"/>
      <c r="S36" s="10"/>
      <c r="T36" s="28">
        <f t="shared" si="4"/>
        <v>72</v>
      </c>
      <c r="U36" s="2"/>
    </row>
    <row r="37" spans="1:21" ht="43.5" customHeight="1" x14ac:dyDescent="0.25">
      <c r="A37" s="78"/>
      <c r="B37" s="113"/>
      <c r="C37" s="10" t="s">
        <v>93</v>
      </c>
      <c r="D37" s="9"/>
      <c r="E37" s="10"/>
      <c r="F37" s="9">
        <v>2</v>
      </c>
      <c r="G37" s="10">
        <v>72</v>
      </c>
      <c r="H37" s="9"/>
      <c r="I37" s="10"/>
      <c r="J37" s="9"/>
      <c r="K37" s="10"/>
      <c r="L37" s="9"/>
      <c r="M37" s="10"/>
      <c r="N37" s="28">
        <f t="shared" si="3"/>
        <v>72</v>
      </c>
      <c r="O37" s="2"/>
      <c r="P37" s="9">
        <v>2</v>
      </c>
      <c r="Q37" s="10">
        <v>72</v>
      </c>
      <c r="R37" s="9"/>
      <c r="S37" s="10"/>
      <c r="T37" s="28">
        <f t="shared" si="4"/>
        <v>72</v>
      </c>
      <c r="U37" s="2"/>
    </row>
    <row r="38" spans="1:21" x14ac:dyDescent="0.25">
      <c r="A38" s="78"/>
      <c r="B38" s="114"/>
      <c r="C38" s="21" t="s">
        <v>95</v>
      </c>
      <c r="D38" s="6"/>
      <c r="E38" s="21"/>
      <c r="F38" s="6"/>
      <c r="G38" s="21"/>
      <c r="H38" s="6">
        <v>3.5</v>
      </c>
      <c r="I38" s="21">
        <v>126</v>
      </c>
      <c r="J38" s="6">
        <v>3.5</v>
      </c>
      <c r="K38" s="21">
        <v>126</v>
      </c>
      <c r="L38" s="6"/>
      <c r="M38" s="21"/>
      <c r="N38" s="29">
        <f t="shared" ref="N38:N54" si="7">I38+K38+M38</f>
        <v>252</v>
      </c>
      <c r="O38" s="2"/>
      <c r="P38" s="6">
        <v>7</v>
      </c>
      <c r="Q38" s="21">
        <v>252</v>
      </c>
      <c r="R38" s="6"/>
      <c r="S38" s="21"/>
      <c r="T38" s="29">
        <f t="shared" ref="T38:T54" si="8">Q38+S38</f>
        <v>252</v>
      </c>
      <c r="U38" s="2"/>
    </row>
    <row r="39" spans="1:21" x14ac:dyDescent="0.25">
      <c r="A39" s="78"/>
      <c r="B39" s="114"/>
      <c r="C39" s="21" t="s">
        <v>102</v>
      </c>
      <c r="D39" s="6"/>
      <c r="E39" s="21"/>
      <c r="F39" s="6"/>
      <c r="G39" s="21"/>
      <c r="H39" s="6">
        <v>3.5</v>
      </c>
      <c r="I39" s="21">
        <v>126</v>
      </c>
      <c r="J39" s="6">
        <v>3.5</v>
      </c>
      <c r="K39" s="21">
        <v>126</v>
      </c>
      <c r="L39" s="6"/>
      <c r="M39" s="21"/>
      <c r="N39" s="29">
        <f t="shared" si="7"/>
        <v>252</v>
      </c>
      <c r="O39" s="2"/>
      <c r="P39" s="6">
        <v>3</v>
      </c>
      <c r="Q39" s="21">
        <v>108</v>
      </c>
      <c r="R39" s="6">
        <v>4</v>
      </c>
      <c r="S39" s="21">
        <v>124</v>
      </c>
      <c r="T39" s="29">
        <f t="shared" si="8"/>
        <v>232</v>
      </c>
      <c r="U39" s="2"/>
    </row>
    <row r="40" spans="1:21" x14ac:dyDescent="0.25">
      <c r="A40" s="78"/>
      <c r="B40" s="114"/>
      <c r="C40" s="21" t="s">
        <v>96</v>
      </c>
      <c r="D40" s="6"/>
      <c r="E40" s="21"/>
      <c r="F40" s="6"/>
      <c r="G40" s="21"/>
      <c r="H40" s="6"/>
      <c r="I40" s="21"/>
      <c r="J40" s="6">
        <v>2</v>
      </c>
      <c r="K40" s="21">
        <v>72</v>
      </c>
      <c r="L40" s="6"/>
      <c r="M40" s="21"/>
      <c r="N40" s="29">
        <f t="shared" si="7"/>
        <v>72</v>
      </c>
      <c r="O40" s="2"/>
      <c r="P40" s="6"/>
      <c r="Q40" s="21"/>
      <c r="R40" s="6">
        <v>2</v>
      </c>
      <c r="S40" s="21">
        <v>62</v>
      </c>
      <c r="T40" s="29">
        <f t="shared" si="8"/>
        <v>62</v>
      </c>
      <c r="U40" s="2"/>
    </row>
    <row r="41" spans="1:21" x14ac:dyDescent="0.25">
      <c r="A41" s="78"/>
      <c r="B41" s="114"/>
      <c r="C41" s="21" t="s">
        <v>103</v>
      </c>
      <c r="D41" s="6"/>
      <c r="E41" s="21"/>
      <c r="F41" s="6"/>
      <c r="G41" s="21"/>
      <c r="H41" s="6">
        <v>2</v>
      </c>
      <c r="I41" s="21">
        <v>72</v>
      </c>
      <c r="J41" s="6">
        <v>1</v>
      </c>
      <c r="K41" s="21">
        <v>36</v>
      </c>
      <c r="L41" s="6"/>
      <c r="M41" s="21"/>
      <c r="N41" s="29">
        <f t="shared" si="7"/>
        <v>108</v>
      </c>
      <c r="O41" s="2"/>
      <c r="P41" s="6">
        <v>2</v>
      </c>
      <c r="Q41" s="21">
        <v>72</v>
      </c>
      <c r="R41" s="6">
        <v>1</v>
      </c>
      <c r="S41" s="21">
        <v>31</v>
      </c>
      <c r="T41" s="29">
        <f t="shared" si="8"/>
        <v>103</v>
      </c>
      <c r="U41" s="2"/>
    </row>
    <row r="42" spans="1:21" x14ac:dyDescent="0.25">
      <c r="A42" s="78"/>
      <c r="B42" s="114"/>
      <c r="C42" s="21" t="s">
        <v>104</v>
      </c>
      <c r="D42" s="6"/>
      <c r="E42" s="21"/>
      <c r="F42" s="6"/>
      <c r="G42" s="21"/>
      <c r="H42" s="6" t="s">
        <v>105</v>
      </c>
      <c r="I42" s="21"/>
      <c r="J42" s="6">
        <v>2.5</v>
      </c>
      <c r="K42" s="21">
        <v>90</v>
      </c>
      <c r="L42" s="6"/>
      <c r="M42" s="21"/>
      <c r="N42" s="29">
        <f t="shared" si="7"/>
        <v>90</v>
      </c>
      <c r="O42" s="2"/>
      <c r="P42" s="6">
        <v>1</v>
      </c>
      <c r="Q42" s="21">
        <v>36</v>
      </c>
      <c r="R42" s="6">
        <v>1.5</v>
      </c>
      <c r="S42" s="21">
        <v>46</v>
      </c>
      <c r="T42" s="29">
        <f t="shared" si="8"/>
        <v>82</v>
      </c>
      <c r="U42" s="2"/>
    </row>
    <row r="43" spans="1:21" x14ac:dyDescent="0.25">
      <c r="A43" s="78"/>
      <c r="B43" s="114"/>
      <c r="C43" s="21" t="s">
        <v>97</v>
      </c>
      <c r="D43" s="6"/>
      <c r="E43" s="21"/>
      <c r="F43" s="6"/>
      <c r="G43" s="21"/>
      <c r="H43" s="6">
        <v>3</v>
      </c>
      <c r="I43" s="21">
        <v>108</v>
      </c>
      <c r="J43" s="6"/>
      <c r="K43" s="21"/>
      <c r="L43" s="6"/>
      <c r="M43" s="21"/>
      <c r="N43" s="29">
        <f t="shared" si="7"/>
        <v>108</v>
      </c>
      <c r="O43" s="2"/>
      <c r="P43" s="6">
        <v>3</v>
      </c>
      <c r="Q43" s="21">
        <v>108</v>
      </c>
      <c r="R43" s="6"/>
      <c r="S43" s="21"/>
      <c r="T43" s="29">
        <f t="shared" si="8"/>
        <v>108</v>
      </c>
      <c r="U43" s="2"/>
    </row>
    <row r="44" spans="1:21" x14ac:dyDescent="0.25">
      <c r="A44" s="78"/>
      <c r="B44" s="114"/>
      <c r="C44" s="21" t="s">
        <v>106</v>
      </c>
      <c r="D44" s="6"/>
      <c r="E44" s="21"/>
      <c r="F44" s="6"/>
      <c r="G44" s="21"/>
      <c r="H44" s="6">
        <v>2</v>
      </c>
      <c r="I44" s="21">
        <v>72</v>
      </c>
      <c r="J44" s="6">
        <v>1.5</v>
      </c>
      <c r="K44" s="21">
        <v>54</v>
      </c>
      <c r="L44" s="6"/>
      <c r="M44" s="21"/>
      <c r="N44" s="29">
        <f t="shared" si="7"/>
        <v>126</v>
      </c>
      <c r="O44" s="2"/>
      <c r="P44" s="6">
        <v>2</v>
      </c>
      <c r="Q44" s="21">
        <v>72</v>
      </c>
      <c r="R44" s="6">
        <v>1.5</v>
      </c>
      <c r="S44" s="21">
        <v>46</v>
      </c>
      <c r="T44" s="29">
        <f t="shared" si="8"/>
        <v>118</v>
      </c>
      <c r="U44" s="2"/>
    </row>
    <row r="45" spans="1:21" x14ac:dyDescent="0.25">
      <c r="A45" s="78"/>
      <c r="B45" s="114"/>
      <c r="C45" s="21" t="s">
        <v>98</v>
      </c>
      <c r="D45" s="6"/>
      <c r="E45" s="21"/>
      <c r="F45" s="6"/>
      <c r="G45" s="21"/>
      <c r="H45" s="6"/>
      <c r="I45" s="21"/>
      <c r="J45" s="6"/>
      <c r="K45" s="21"/>
      <c r="L45" s="6">
        <v>4</v>
      </c>
      <c r="M45" s="21">
        <v>124</v>
      </c>
      <c r="N45" s="29">
        <f t="shared" si="7"/>
        <v>124</v>
      </c>
      <c r="O45" s="2"/>
      <c r="P45" s="6"/>
      <c r="Q45" s="21"/>
      <c r="R45" s="6">
        <v>4</v>
      </c>
      <c r="S45" s="21">
        <v>124</v>
      </c>
      <c r="T45" s="29">
        <f t="shared" si="8"/>
        <v>124</v>
      </c>
      <c r="U45" s="2"/>
    </row>
    <row r="46" spans="1:21" x14ac:dyDescent="0.25">
      <c r="A46" s="78"/>
      <c r="B46" s="114"/>
      <c r="C46" s="21" t="s">
        <v>99</v>
      </c>
      <c r="D46" s="6"/>
      <c r="E46" s="21"/>
      <c r="F46" s="6"/>
      <c r="G46" s="21"/>
      <c r="H46" s="6"/>
      <c r="I46" s="21"/>
      <c r="J46" s="6"/>
      <c r="K46" s="21"/>
      <c r="L46" s="6">
        <v>3</v>
      </c>
      <c r="M46" s="21">
        <v>93</v>
      </c>
      <c r="N46" s="29">
        <f t="shared" si="7"/>
        <v>93</v>
      </c>
      <c r="O46" s="2"/>
      <c r="P46" s="6"/>
      <c r="Q46" s="21"/>
      <c r="R46" s="6">
        <v>3</v>
      </c>
      <c r="S46" s="21">
        <v>93</v>
      </c>
      <c r="T46" s="29">
        <f t="shared" si="8"/>
        <v>93</v>
      </c>
      <c r="U46" s="2"/>
    </row>
    <row r="47" spans="1:21" x14ac:dyDescent="0.25">
      <c r="A47" s="78"/>
      <c r="B47" s="114"/>
      <c r="C47" s="21" t="s">
        <v>100</v>
      </c>
      <c r="D47" s="6"/>
      <c r="E47" s="21"/>
      <c r="F47" s="6"/>
      <c r="G47" s="21"/>
      <c r="H47" s="6"/>
      <c r="I47" s="21"/>
      <c r="J47" s="6"/>
      <c r="K47" s="21"/>
      <c r="L47" s="6">
        <v>4</v>
      </c>
      <c r="M47" s="21">
        <v>124</v>
      </c>
      <c r="N47" s="29">
        <f t="shared" si="7"/>
        <v>124</v>
      </c>
      <c r="O47" s="2"/>
      <c r="P47" s="6"/>
      <c r="Q47" s="21"/>
      <c r="R47" s="6">
        <v>4</v>
      </c>
      <c r="S47" s="21">
        <v>124</v>
      </c>
      <c r="T47" s="29">
        <f t="shared" si="8"/>
        <v>124</v>
      </c>
      <c r="U47" s="2"/>
    </row>
    <row r="48" spans="1:21" x14ac:dyDescent="0.25">
      <c r="A48" s="78"/>
      <c r="B48" s="114"/>
      <c r="C48" s="21" t="s">
        <v>107</v>
      </c>
      <c r="D48" s="6"/>
      <c r="E48" s="21"/>
      <c r="F48" s="6"/>
      <c r="G48" s="21"/>
      <c r="H48" s="6"/>
      <c r="I48" s="21"/>
      <c r="J48" s="6"/>
      <c r="K48" s="21"/>
      <c r="L48" s="6">
        <v>5</v>
      </c>
      <c r="M48" s="21">
        <v>155</v>
      </c>
      <c r="N48" s="29">
        <f t="shared" si="7"/>
        <v>155</v>
      </c>
      <c r="O48" s="2"/>
      <c r="P48" s="6"/>
      <c r="Q48" s="21"/>
      <c r="R48" s="6">
        <v>5</v>
      </c>
      <c r="S48" s="21">
        <v>155</v>
      </c>
      <c r="T48" s="29">
        <f t="shared" si="8"/>
        <v>155</v>
      </c>
      <c r="U48" s="2"/>
    </row>
    <row r="49" spans="1:21" x14ac:dyDescent="0.25">
      <c r="A49" s="78"/>
      <c r="B49" s="114"/>
      <c r="C49" s="21" t="s">
        <v>108</v>
      </c>
      <c r="D49" s="6"/>
      <c r="E49" s="21"/>
      <c r="F49" s="6"/>
      <c r="G49" s="21"/>
      <c r="H49" s="6"/>
      <c r="I49" s="21"/>
      <c r="J49" s="6"/>
      <c r="K49" s="21"/>
      <c r="L49" s="6">
        <v>3</v>
      </c>
      <c r="M49" s="21">
        <v>93</v>
      </c>
      <c r="N49" s="29">
        <f t="shared" si="7"/>
        <v>93</v>
      </c>
      <c r="O49" s="2"/>
      <c r="P49" s="6"/>
      <c r="Q49" s="21"/>
      <c r="R49" s="6">
        <v>3</v>
      </c>
      <c r="S49" s="21">
        <v>93</v>
      </c>
      <c r="T49" s="29">
        <f t="shared" si="8"/>
        <v>93</v>
      </c>
      <c r="U49" s="2"/>
    </row>
    <row r="50" spans="1:21" x14ac:dyDescent="0.25">
      <c r="A50" s="78"/>
      <c r="B50" s="114"/>
      <c r="C50" s="21" t="s">
        <v>101</v>
      </c>
      <c r="D50" s="6"/>
      <c r="E50" s="21"/>
      <c r="F50" s="6"/>
      <c r="G50" s="21"/>
      <c r="H50" s="6"/>
      <c r="I50" s="21"/>
      <c r="J50" s="6"/>
      <c r="K50" s="21"/>
      <c r="L50" s="6">
        <v>1</v>
      </c>
      <c r="M50" s="21">
        <v>31</v>
      </c>
      <c r="N50" s="29">
        <f t="shared" si="7"/>
        <v>31</v>
      </c>
      <c r="O50" s="2"/>
      <c r="P50" s="6"/>
      <c r="Q50" s="21"/>
      <c r="R50" s="6">
        <v>1</v>
      </c>
      <c r="S50" s="21">
        <v>31</v>
      </c>
      <c r="T50" s="29">
        <f t="shared" si="8"/>
        <v>31</v>
      </c>
      <c r="U50" s="2"/>
    </row>
    <row r="51" spans="1:21" x14ac:dyDescent="0.25">
      <c r="A51" s="78"/>
      <c r="B51" s="114"/>
      <c r="C51" s="21" t="s">
        <v>109</v>
      </c>
      <c r="D51" s="6"/>
      <c r="E51" s="21"/>
      <c r="F51" s="6"/>
      <c r="G51" s="21"/>
      <c r="H51" s="6"/>
      <c r="I51" s="21"/>
      <c r="J51" s="6"/>
      <c r="K51" s="21"/>
      <c r="L51" s="6">
        <v>1</v>
      </c>
      <c r="M51" s="21">
        <v>31</v>
      </c>
      <c r="N51" s="29">
        <f t="shared" si="7"/>
        <v>31</v>
      </c>
      <c r="O51" s="2"/>
      <c r="P51" s="6"/>
      <c r="Q51" s="21"/>
      <c r="R51" s="6">
        <v>1</v>
      </c>
      <c r="S51" s="21">
        <v>31</v>
      </c>
      <c r="T51" s="29">
        <f t="shared" si="8"/>
        <v>31</v>
      </c>
      <c r="U51" s="2"/>
    </row>
    <row r="52" spans="1:21" x14ac:dyDescent="0.25">
      <c r="A52" s="78"/>
      <c r="B52" s="114"/>
      <c r="C52" s="21" t="s">
        <v>110</v>
      </c>
      <c r="D52" s="6"/>
      <c r="E52" s="21"/>
      <c r="F52" s="6"/>
      <c r="G52" s="21"/>
      <c r="H52" s="6"/>
      <c r="I52" s="21"/>
      <c r="J52" s="6"/>
      <c r="K52" s="21"/>
      <c r="L52" s="6">
        <v>1</v>
      </c>
      <c r="M52" s="21">
        <v>31</v>
      </c>
      <c r="N52" s="29">
        <f t="shared" si="7"/>
        <v>31</v>
      </c>
      <c r="O52" s="2"/>
      <c r="P52" s="6"/>
      <c r="Q52" s="21"/>
      <c r="R52" s="6">
        <v>1</v>
      </c>
      <c r="S52" s="21">
        <v>31</v>
      </c>
      <c r="T52" s="29">
        <f t="shared" si="8"/>
        <v>31</v>
      </c>
      <c r="U52" s="2"/>
    </row>
    <row r="53" spans="1:21" x14ac:dyDescent="0.25">
      <c r="A53" s="78"/>
      <c r="B53" s="114"/>
      <c r="C53" s="21" t="s">
        <v>94</v>
      </c>
      <c r="D53" s="6"/>
      <c r="E53" s="21"/>
      <c r="F53" s="6"/>
      <c r="G53" s="21"/>
      <c r="H53" s="6"/>
      <c r="I53" s="21"/>
      <c r="J53" s="6"/>
      <c r="K53" s="21"/>
      <c r="L53" s="6">
        <v>2</v>
      </c>
      <c r="M53" s="21">
        <v>62</v>
      </c>
      <c r="N53" s="29">
        <f>I53+K53+M53</f>
        <v>62</v>
      </c>
      <c r="O53" s="2"/>
      <c r="P53" s="6"/>
      <c r="Q53" s="21"/>
      <c r="R53" s="6">
        <v>2</v>
      </c>
      <c r="S53" s="21">
        <v>62</v>
      </c>
      <c r="T53" s="29">
        <f>Q53+S53</f>
        <v>62</v>
      </c>
      <c r="U53" s="2"/>
    </row>
    <row r="54" spans="1:21" x14ac:dyDescent="0.25">
      <c r="A54" s="78"/>
      <c r="B54" s="114"/>
      <c r="C54" s="22" t="s">
        <v>4</v>
      </c>
      <c r="D54" s="6"/>
      <c r="E54" s="21"/>
      <c r="F54" s="6"/>
      <c r="G54" s="21"/>
      <c r="H54" s="6"/>
      <c r="I54" s="21">
        <v>70</v>
      </c>
      <c r="J54" s="6"/>
      <c r="K54" s="21">
        <v>70</v>
      </c>
      <c r="L54" s="6"/>
      <c r="M54" s="21"/>
      <c r="N54" s="29">
        <f t="shared" si="7"/>
        <v>140</v>
      </c>
      <c r="O54" s="2"/>
      <c r="P54" s="6"/>
      <c r="Q54" s="21">
        <v>160</v>
      </c>
      <c r="R54" s="6"/>
      <c r="S54" s="21"/>
      <c r="T54" s="29">
        <f t="shared" si="8"/>
        <v>160</v>
      </c>
      <c r="U54" s="2"/>
    </row>
    <row r="55" spans="1:21" ht="19.5" thickBot="1" x14ac:dyDescent="0.3">
      <c r="A55" s="115" t="s">
        <v>24</v>
      </c>
      <c r="B55" s="116"/>
      <c r="C55" s="117"/>
      <c r="D55" s="19">
        <f>SUM(D30:D52)</f>
        <v>7</v>
      </c>
      <c r="E55" s="16">
        <f>SUM(E30:E52)</f>
        <v>252</v>
      </c>
      <c r="F55" s="16">
        <f>SUM(F30:F52)</f>
        <v>9</v>
      </c>
      <c r="G55" s="16">
        <f>SUM(G30:G52)</f>
        <v>324</v>
      </c>
      <c r="H55" s="19">
        <f>SUM(H38:H52)</f>
        <v>14</v>
      </c>
      <c r="I55" s="16">
        <f>SUM(I38:I52)</f>
        <v>504</v>
      </c>
      <c r="J55" s="19">
        <f>SUM(J38:J52)</f>
        <v>14</v>
      </c>
      <c r="K55" s="16">
        <f>SUM(K38:K52)</f>
        <v>504</v>
      </c>
      <c r="L55" s="19">
        <f>SUM(L45:L53)</f>
        <v>24</v>
      </c>
      <c r="M55" s="16">
        <f>SUM(M38:M53)</f>
        <v>744</v>
      </c>
      <c r="N55" s="30">
        <f>SUM(N30:N53)</f>
        <v>2328</v>
      </c>
      <c r="O55" s="8"/>
      <c r="P55" s="19">
        <f>SUM(P30:P54)</f>
        <v>34</v>
      </c>
      <c r="Q55" s="16">
        <f>SUM(Q30:Q52)</f>
        <v>1224</v>
      </c>
      <c r="R55" s="19">
        <f>SUM(R30:R54)</f>
        <v>34</v>
      </c>
      <c r="S55" s="16">
        <f>SUM(S30:S53)</f>
        <v>1053</v>
      </c>
      <c r="T55" s="38">
        <f>SUM(T30:T53)</f>
        <v>2277</v>
      </c>
      <c r="U55" s="8"/>
    </row>
    <row r="56" spans="1:21" ht="20.25" thickTop="1" thickBot="1" x14ac:dyDescent="0.3">
      <c r="A56" s="72" t="s">
        <v>9</v>
      </c>
      <c r="B56" s="73"/>
      <c r="C56" s="74"/>
      <c r="D56" s="17">
        <f>(D29+D55)</f>
        <v>34</v>
      </c>
      <c r="E56" s="18">
        <f>(E29+E55)</f>
        <v>1224</v>
      </c>
      <c r="F56" s="17">
        <f>(F29+F55)</f>
        <v>34</v>
      </c>
      <c r="G56" s="18">
        <f>(G29+G55)</f>
        <v>1224</v>
      </c>
      <c r="H56" s="17">
        <f>(H29+H55)</f>
        <v>34</v>
      </c>
      <c r="I56" s="18">
        <f>(I29+I54+I55)</f>
        <v>1294</v>
      </c>
      <c r="J56" s="17">
        <f>(J29+J55)</f>
        <v>34</v>
      </c>
      <c r="K56" s="18">
        <f>(K29+K54+K55)</f>
        <v>1194</v>
      </c>
      <c r="L56" s="17">
        <f>(L29+L55)</f>
        <v>34</v>
      </c>
      <c r="M56" s="18">
        <f>(M29+M54+M55)</f>
        <v>1054</v>
      </c>
      <c r="N56" s="31">
        <f>(E56+G56+I56+K56+M56)</f>
        <v>5990</v>
      </c>
      <c r="O56" s="33"/>
      <c r="P56" s="17">
        <f>P55</f>
        <v>34</v>
      </c>
      <c r="Q56" s="18">
        <f>(Q54+Q55)</f>
        <v>1384</v>
      </c>
      <c r="R56" s="17">
        <f>R55</f>
        <v>34</v>
      </c>
      <c r="S56" s="18">
        <f>S55</f>
        <v>1053</v>
      </c>
      <c r="T56" s="39">
        <f>(Q56+S56)</f>
        <v>2437</v>
      </c>
      <c r="U56" s="2"/>
    </row>
    <row r="57" spans="1:21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9" spans="1:21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5.75" x14ac:dyDescent="0.25">
      <c r="B60" s="70" t="s">
        <v>43</v>
      </c>
      <c r="C60" s="70"/>
      <c r="D60" s="70"/>
      <c r="E60" s="70"/>
      <c r="F60" s="70"/>
      <c r="G60" s="70"/>
      <c r="H60" s="70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5.75" x14ac:dyDescent="0.25">
      <c r="B61" s="3"/>
      <c r="C61" s="40" t="s">
        <v>32</v>
      </c>
      <c r="D61" s="70" t="s">
        <v>26</v>
      </c>
      <c r="E61" s="70"/>
      <c r="F61" s="70"/>
      <c r="G61" s="70"/>
      <c r="H61" s="70"/>
    </row>
    <row r="62" spans="1:21" ht="21" customHeight="1" x14ac:dyDescent="0.25">
      <c r="B62" s="71" t="s">
        <v>41</v>
      </c>
      <c r="C62" s="40"/>
      <c r="D62" s="40" t="s">
        <v>27</v>
      </c>
      <c r="E62" s="40" t="s">
        <v>28</v>
      </c>
      <c r="F62" s="40" t="s">
        <v>29</v>
      </c>
      <c r="G62" s="40" t="s">
        <v>30</v>
      </c>
      <c r="H62" s="40" t="s">
        <v>31</v>
      </c>
    </row>
    <row r="63" spans="1:21" ht="21" customHeight="1" x14ac:dyDescent="0.25">
      <c r="B63" s="71"/>
      <c r="C63" s="42" t="s">
        <v>78</v>
      </c>
      <c r="D63" s="42">
        <v>1.5</v>
      </c>
      <c r="E63" s="42">
        <v>1</v>
      </c>
      <c r="F63" s="42"/>
      <c r="G63" s="42"/>
      <c r="H63" s="42"/>
    </row>
    <row r="64" spans="1:21" ht="21" customHeight="1" x14ac:dyDescent="0.25">
      <c r="B64" s="71"/>
      <c r="C64" s="42" t="s">
        <v>79</v>
      </c>
      <c r="D64" s="42">
        <v>0.5</v>
      </c>
      <c r="E64" s="42"/>
      <c r="F64" s="42"/>
      <c r="G64" s="42">
        <v>1</v>
      </c>
      <c r="H64" s="42"/>
    </row>
    <row r="65" spans="1:8" ht="21" customHeight="1" x14ac:dyDescent="0.25">
      <c r="B65" s="71"/>
      <c r="C65" s="42" t="s">
        <v>150</v>
      </c>
      <c r="D65" s="42">
        <v>1</v>
      </c>
      <c r="E65" s="42"/>
      <c r="F65" s="42"/>
      <c r="G65" s="42"/>
      <c r="H65" s="42"/>
    </row>
    <row r="66" spans="1:8" ht="21" customHeight="1" x14ac:dyDescent="0.25">
      <c r="B66" s="71"/>
      <c r="C66" s="42" t="s">
        <v>54</v>
      </c>
      <c r="D66" s="42"/>
      <c r="E66" s="42"/>
      <c r="F66" s="42">
        <v>1</v>
      </c>
      <c r="G66" s="42"/>
      <c r="H66" s="42"/>
    </row>
    <row r="67" spans="1:8" ht="21" customHeight="1" x14ac:dyDescent="0.25">
      <c r="B67" s="71"/>
      <c r="C67" s="42" t="s">
        <v>51</v>
      </c>
      <c r="D67" s="42"/>
      <c r="E67" s="42"/>
      <c r="F67" s="42"/>
      <c r="G67" s="42">
        <v>1</v>
      </c>
      <c r="H67" s="42"/>
    </row>
    <row r="68" spans="1:8" ht="21" customHeight="1" x14ac:dyDescent="0.25">
      <c r="B68" s="71"/>
      <c r="C68" s="42" t="s">
        <v>84</v>
      </c>
      <c r="D68" s="42"/>
      <c r="E68" s="42"/>
      <c r="F68" s="42"/>
      <c r="G68" s="42"/>
      <c r="H68" s="42">
        <v>1</v>
      </c>
    </row>
    <row r="69" spans="1:8" ht="21" customHeight="1" x14ac:dyDescent="0.25">
      <c r="B69" s="71"/>
      <c r="C69" s="42" t="s">
        <v>149</v>
      </c>
      <c r="D69" s="42"/>
      <c r="E69" s="42"/>
      <c r="F69" s="42"/>
      <c r="G69" s="42"/>
      <c r="H69" s="42">
        <v>1</v>
      </c>
    </row>
    <row r="70" spans="1:8" ht="21" customHeight="1" x14ac:dyDescent="0.25">
      <c r="B70" s="71"/>
      <c r="C70" s="42" t="s">
        <v>85</v>
      </c>
      <c r="D70" s="42"/>
      <c r="E70" s="42"/>
      <c r="F70" s="42"/>
      <c r="G70" s="42"/>
      <c r="H70" s="42">
        <v>2</v>
      </c>
    </row>
    <row r="71" spans="1:8" ht="21" customHeight="1" x14ac:dyDescent="0.25">
      <c r="B71" s="71"/>
      <c r="C71" s="42" t="s">
        <v>86</v>
      </c>
      <c r="D71" s="42"/>
      <c r="E71" s="42"/>
      <c r="F71" s="42"/>
      <c r="G71" s="42"/>
      <c r="H71" s="42">
        <v>2</v>
      </c>
    </row>
    <row r="72" spans="1:8" ht="21" customHeight="1" x14ac:dyDescent="0.25">
      <c r="B72" s="71" t="s">
        <v>42</v>
      </c>
      <c r="C72" s="42" t="s">
        <v>95</v>
      </c>
      <c r="D72" s="42"/>
      <c r="E72" s="42"/>
      <c r="F72" s="42">
        <v>1</v>
      </c>
      <c r="G72" s="42">
        <v>1</v>
      </c>
      <c r="H72" s="42"/>
    </row>
    <row r="73" spans="1:8" ht="21" customHeight="1" x14ac:dyDescent="0.25">
      <c r="B73" s="71"/>
      <c r="C73" s="42" t="s">
        <v>102</v>
      </c>
      <c r="D73" s="42"/>
      <c r="E73" s="42"/>
      <c r="F73" s="42">
        <v>1</v>
      </c>
      <c r="G73" s="42">
        <v>1</v>
      </c>
      <c r="H73" s="42"/>
    </row>
    <row r="74" spans="1:8" ht="21" customHeight="1" x14ac:dyDescent="0.25">
      <c r="B74" s="71"/>
      <c r="C74" s="42" t="s">
        <v>110</v>
      </c>
      <c r="D74" s="42"/>
      <c r="E74" s="42"/>
      <c r="F74" s="42"/>
      <c r="G74" s="42"/>
      <c r="H74" s="42">
        <v>1</v>
      </c>
    </row>
    <row r="75" spans="1:8" ht="21" customHeight="1" x14ac:dyDescent="0.25">
      <c r="B75" s="71"/>
      <c r="C75" s="42"/>
      <c r="D75" s="42"/>
      <c r="E75" s="42"/>
      <c r="F75" s="42"/>
      <c r="G75" s="42"/>
      <c r="H75" s="42"/>
    </row>
    <row r="76" spans="1:8" ht="15.75" x14ac:dyDescent="0.25">
      <c r="B76" s="67" t="s">
        <v>33</v>
      </c>
      <c r="C76" s="68"/>
      <c r="D76" s="41">
        <f>SUM(D63:D75)</f>
        <v>3</v>
      </c>
      <c r="E76" s="41">
        <f t="shared" ref="E76:H76" si="9">SUM(E63:E75)</f>
        <v>1</v>
      </c>
      <c r="F76" s="41">
        <f t="shared" si="9"/>
        <v>3</v>
      </c>
      <c r="G76" s="41">
        <f t="shared" si="9"/>
        <v>4</v>
      </c>
      <c r="H76" s="41">
        <f t="shared" si="9"/>
        <v>7</v>
      </c>
    </row>
    <row r="79" spans="1:8" x14ac:dyDescent="0.25">
      <c r="A79" s="69" t="s">
        <v>44</v>
      </c>
      <c r="B79" s="69"/>
      <c r="C79" s="1" t="s">
        <v>81</v>
      </c>
    </row>
    <row r="80" spans="1:8" x14ac:dyDescent="0.25">
      <c r="C80" s="1" t="s">
        <v>82</v>
      </c>
    </row>
    <row r="81" spans="3:3" x14ac:dyDescent="0.25">
      <c r="C81" s="1" t="s">
        <v>111</v>
      </c>
    </row>
  </sheetData>
  <mergeCells count="49">
    <mergeCell ref="P2:T2"/>
    <mergeCell ref="P3:T3"/>
    <mergeCell ref="B30:B37"/>
    <mergeCell ref="B38:B54"/>
    <mergeCell ref="A55:C55"/>
    <mergeCell ref="P9:Q9"/>
    <mergeCell ref="R9:S9"/>
    <mergeCell ref="D9:E9"/>
    <mergeCell ref="F9:G9"/>
    <mergeCell ref="H9:I9"/>
    <mergeCell ref="J9:K9"/>
    <mergeCell ref="L9:M9"/>
    <mergeCell ref="D5:N5"/>
    <mergeCell ref="P5:T5"/>
    <mergeCell ref="P8:Q8"/>
    <mergeCell ref="R8:S8"/>
    <mergeCell ref="D8:E8"/>
    <mergeCell ref="F8:G8"/>
    <mergeCell ref="H8:I8"/>
    <mergeCell ref="J8:K8"/>
    <mergeCell ref="L8:M8"/>
    <mergeCell ref="D1:T1"/>
    <mergeCell ref="A7:C7"/>
    <mergeCell ref="A6:C6"/>
    <mergeCell ref="A5:C5"/>
    <mergeCell ref="A4:C4"/>
    <mergeCell ref="A3:C3"/>
    <mergeCell ref="A2:C2"/>
    <mergeCell ref="A1:C1"/>
    <mergeCell ref="D3:N3"/>
    <mergeCell ref="D2:N2"/>
    <mergeCell ref="D7:N7"/>
    <mergeCell ref="P4:T4"/>
    <mergeCell ref="P6:T6"/>
    <mergeCell ref="P7:T7"/>
    <mergeCell ref="D6:N6"/>
    <mergeCell ref="D4:N4"/>
    <mergeCell ref="A56:C56"/>
    <mergeCell ref="A8:C8"/>
    <mergeCell ref="A9:C9"/>
    <mergeCell ref="A10:B28"/>
    <mergeCell ref="A29:C29"/>
    <mergeCell ref="A30:A54"/>
    <mergeCell ref="B76:C76"/>
    <mergeCell ref="A79:B79"/>
    <mergeCell ref="D61:H61"/>
    <mergeCell ref="B60:H60"/>
    <mergeCell ref="B62:B71"/>
    <mergeCell ref="B72:B75"/>
  </mergeCells>
  <pageMargins left="0.7" right="0.7" top="0.75" bottom="0.75" header="0.3" footer="0.3"/>
  <pageSetup paperSize="8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82E11-3116-4F2E-AA39-342FBC7B8110}">
  <dimension ref="A1:U82"/>
  <sheetViews>
    <sheetView topLeftCell="A51" zoomScale="115" zoomScaleNormal="115" workbookViewId="0">
      <selection activeCell="J14" sqref="J14"/>
    </sheetView>
  </sheetViews>
  <sheetFormatPr defaultColWidth="8.85546875" defaultRowHeight="15" x14ac:dyDescent="0.25"/>
  <cols>
    <col min="1" max="2" width="8.85546875" style="1"/>
    <col min="3" max="3" width="55.85546875" style="1" customWidth="1"/>
    <col min="4" max="13" width="8.85546875" style="1"/>
    <col min="14" max="14" width="14.42578125" style="1" customWidth="1"/>
    <col min="15" max="15" width="8.85546875" style="1"/>
    <col min="16" max="16" width="11.140625" style="1" bestFit="1" customWidth="1"/>
    <col min="17" max="17" width="8.85546875" style="1"/>
    <col min="18" max="18" width="11.140625" style="1" bestFit="1" customWidth="1"/>
    <col min="19" max="19" width="8.85546875" style="1"/>
    <col min="20" max="20" width="13.42578125" style="1" customWidth="1"/>
    <col min="21" max="16384" width="8.85546875" style="1"/>
  </cols>
  <sheetData>
    <row r="1" spans="1:21" ht="19.5" thickBot="1" x14ac:dyDescent="0.3">
      <c r="A1" s="89" t="s">
        <v>38</v>
      </c>
      <c r="B1" s="90"/>
      <c r="C1" s="91"/>
      <c r="D1" s="83" t="s">
        <v>49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5"/>
    </row>
    <row r="2" spans="1:21" ht="15.75" customHeight="1" x14ac:dyDescent="0.25">
      <c r="A2" s="86" t="s">
        <v>7</v>
      </c>
      <c r="B2" s="87"/>
      <c r="C2" s="88"/>
      <c r="D2" s="95" t="s">
        <v>67</v>
      </c>
      <c r="E2" s="96"/>
      <c r="F2" s="96"/>
      <c r="G2" s="96"/>
      <c r="H2" s="96"/>
      <c r="I2" s="96"/>
      <c r="J2" s="96"/>
      <c r="K2" s="96"/>
      <c r="L2" s="96"/>
      <c r="M2" s="96"/>
      <c r="N2" s="97"/>
      <c r="P2" s="109"/>
      <c r="Q2" s="110"/>
      <c r="R2" s="110"/>
      <c r="S2" s="110"/>
      <c r="T2" s="111"/>
    </row>
    <row r="3" spans="1:21" ht="15.75" customHeight="1" x14ac:dyDescent="0.25">
      <c r="A3" s="86" t="s">
        <v>5</v>
      </c>
      <c r="B3" s="87"/>
      <c r="C3" s="88"/>
      <c r="D3" s="92" t="s">
        <v>50</v>
      </c>
      <c r="E3" s="93"/>
      <c r="F3" s="93"/>
      <c r="G3" s="93"/>
      <c r="H3" s="93"/>
      <c r="I3" s="93"/>
      <c r="J3" s="93"/>
      <c r="K3" s="93"/>
      <c r="L3" s="93"/>
      <c r="M3" s="93"/>
      <c r="N3" s="94"/>
      <c r="P3" s="101"/>
      <c r="Q3" s="102"/>
      <c r="R3" s="102"/>
      <c r="S3" s="102"/>
      <c r="T3" s="103"/>
    </row>
    <row r="4" spans="1:21" ht="15.75" customHeight="1" x14ac:dyDescent="0.25">
      <c r="A4" s="86" t="s">
        <v>6</v>
      </c>
      <c r="B4" s="87"/>
      <c r="C4" s="88"/>
      <c r="D4" s="92" t="s">
        <v>68</v>
      </c>
      <c r="E4" s="93"/>
      <c r="F4" s="93"/>
      <c r="G4" s="93"/>
      <c r="H4" s="93"/>
      <c r="I4" s="93"/>
      <c r="J4" s="93"/>
      <c r="K4" s="93"/>
      <c r="L4" s="93"/>
      <c r="M4" s="93"/>
      <c r="N4" s="94"/>
      <c r="P4" s="101"/>
      <c r="Q4" s="102"/>
      <c r="R4" s="102"/>
      <c r="S4" s="102"/>
      <c r="T4" s="103"/>
    </row>
    <row r="5" spans="1:21" ht="15.75" customHeight="1" x14ac:dyDescent="0.25">
      <c r="A5" s="86" t="s">
        <v>36</v>
      </c>
      <c r="B5" s="87"/>
      <c r="C5" s="88"/>
      <c r="D5" s="120">
        <v>44075</v>
      </c>
      <c r="E5" s="93"/>
      <c r="F5" s="93"/>
      <c r="G5" s="93"/>
      <c r="H5" s="93"/>
      <c r="I5" s="93"/>
      <c r="J5" s="93"/>
      <c r="K5" s="93"/>
      <c r="L5" s="93"/>
      <c r="M5" s="93"/>
      <c r="N5" s="94"/>
      <c r="P5" s="101"/>
      <c r="Q5" s="102"/>
      <c r="R5" s="102"/>
      <c r="S5" s="102"/>
      <c r="T5" s="103"/>
    </row>
    <row r="6" spans="1:21" ht="15.75" customHeight="1" x14ac:dyDescent="0.25">
      <c r="A6" s="86" t="s">
        <v>8</v>
      </c>
      <c r="B6" s="87"/>
      <c r="C6" s="88"/>
      <c r="D6" s="92" t="s">
        <v>15</v>
      </c>
      <c r="E6" s="93"/>
      <c r="F6" s="93"/>
      <c r="G6" s="93"/>
      <c r="H6" s="93"/>
      <c r="I6" s="93"/>
      <c r="J6" s="93"/>
      <c r="K6" s="93"/>
      <c r="L6" s="93"/>
      <c r="M6" s="93"/>
      <c r="N6" s="94"/>
      <c r="P6" s="101" t="s">
        <v>16</v>
      </c>
      <c r="Q6" s="102"/>
      <c r="R6" s="102"/>
      <c r="S6" s="102"/>
      <c r="T6" s="103"/>
    </row>
    <row r="7" spans="1:21" ht="35.450000000000003" customHeight="1" thickBot="1" x14ac:dyDescent="0.3">
      <c r="A7" s="86" t="s">
        <v>17</v>
      </c>
      <c r="B7" s="87"/>
      <c r="C7" s="88"/>
      <c r="D7" s="98" t="s">
        <v>34</v>
      </c>
      <c r="E7" s="99"/>
      <c r="F7" s="99"/>
      <c r="G7" s="99"/>
      <c r="H7" s="99"/>
      <c r="I7" s="99"/>
      <c r="J7" s="99"/>
      <c r="K7" s="99"/>
      <c r="L7" s="99"/>
      <c r="M7" s="99"/>
      <c r="N7" s="100"/>
      <c r="O7" s="2"/>
      <c r="P7" s="104" t="s">
        <v>37</v>
      </c>
      <c r="Q7" s="105"/>
      <c r="R7" s="105"/>
      <c r="S7" s="105"/>
      <c r="T7" s="106"/>
      <c r="U7" s="2"/>
    </row>
    <row r="8" spans="1:21" ht="31.5" x14ac:dyDescent="0.25">
      <c r="A8" s="75" t="s">
        <v>40</v>
      </c>
      <c r="B8" s="76"/>
      <c r="C8" s="77"/>
      <c r="D8" s="107" t="s">
        <v>10</v>
      </c>
      <c r="E8" s="108"/>
      <c r="F8" s="107" t="s">
        <v>11</v>
      </c>
      <c r="G8" s="108"/>
      <c r="H8" s="107" t="s">
        <v>12</v>
      </c>
      <c r="I8" s="108"/>
      <c r="J8" s="107" t="s">
        <v>13</v>
      </c>
      <c r="K8" s="108"/>
      <c r="L8" s="107" t="s">
        <v>14</v>
      </c>
      <c r="M8" s="108"/>
      <c r="N8" s="32" t="s">
        <v>18</v>
      </c>
      <c r="O8" s="2"/>
      <c r="P8" s="121" t="s">
        <v>20</v>
      </c>
      <c r="Q8" s="122"/>
      <c r="R8" s="121" t="s">
        <v>21</v>
      </c>
      <c r="S8" s="122"/>
      <c r="T8" s="36" t="s">
        <v>18</v>
      </c>
      <c r="U8" s="2"/>
    </row>
    <row r="9" spans="1:21" ht="15" customHeight="1" x14ac:dyDescent="0.25">
      <c r="A9" s="75" t="s">
        <v>0</v>
      </c>
      <c r="B9" s="76"/>
      <c r="C9" s="77"/>
      <c r="D9" s="118" t="s">
        <v>1</v>
      </c>
      <c r="E9" s="119"/>
      <c r="F9" s="118" t="s">
        <v>1</v>
      </c>
      <c r="G9" s="119"/>
      <c r="H9" s="118" t="s">
        <v>1</v>
      </c>
      <c r="I9" s="119"/>
      <c r="J9" s="118" t="s">
        <v>1</v>
      </c>
      <c r="K9" s="119"/>
      <c r="L9" s="118" t="s">
        <v>1</v>
      </c>
      <c r="M9" s="119"/>
      <c r="N9" s="25" t="s">
        <v>19</v>
      </c>
      <c r="O9" s="2"/>
      <c r="P9" s="118" t="s">
        <v>1</v>
      </c>
      <c r="Q9" s="119"/>
      <c r="R9" s="118" t="s">
        <v>1</v>
      </c>
      <c r="S9" s="119"/>
      <c r="T9" s="25" t="s">
        <v>19</v>
      </c>
      <c r="U9" s="2"/>
    </row>
    <row r="10" spans="1:21" ht="15.75" customHeight="1" thickBot="1" x14ac:dyDescent="0.3">
      <c r="A10" s="78" t="s">
        <v>35</v>
      </c>
      <c r="B10" s="79"/>
      <c r="C10" s="20"/>
      <c r="D10" s="4" t="s">
        <v>2</v>
      </c>
      <c r="E10" s="23" t="s">
        <v>3</v>
      </c>
      <c r="F10" s="4" t="s">
        <v>2</v>
      </c>
      <c r="G10" s="23" t="s">
        <v>3</v>
      </c>
      <c r="H10" s="4" t="s">
        <v>2</v>
      </c>
      <c r="I10" s="23" t="s">
        <v>3</v>
      </c>
      <c r="J10" s="4" t="s">
        <v>2</v>
      </c>
      <c r="K10" s="23" t="s">
        <v>3</v>
      </c>
      <c r="L10" s="4" t="s">
        <v>2</v>
      </c>
      <c r="M10" s="23" t="s">
        <v>3</v>
      </c>
      <c r="N10" s="26"/>
      <c r="O10" s="2"/>
      <c r="P10" s="4" t="s">
        <v>2</v>
      </c>
      <c r="Q10" s="23" t="s">
        <v>3</v>
      </c>
      <c r="R10" s="4" t="s">
        <v>2</v>
      </c>
      <c r="S10" s="23" t="s">
        <v>3</v>
      </c>
      <c r="T10" s="26"/>
      <c r="U10" s="2"/>
    </row>
    <row r="11" spans="1:21" x14ac:dyDescent="0.25">
      <c r="A11" s="78"/>
      <c r="B11" s="79"/>
      <c r="C11" s="21" t="s">
        <v>51</v>
      </c>
      <c r="D11" s="5">
        <v>2</v>
      </c>
      <c r="E11" s="24">
        <v>72</v>
      </c>
      <c r="F11" s="5">
        <v>4</v>
      </c>
      <c r="G11" s="24">
        <v>144</v>
      </c>
      <c r="H11" s="5">
        <v>2</v>
      </c>
      <c r="I11" s="24">
        <v>72</v>
      </c>
      <c r="J11" s="5">
        <v>2</v>
      </c>
      <c r="K11" s="24">
        <v>62</v>
      </c>
      <c r="L11" s="5"/>
      <c r="M11" s="24"/>
      <c r="N11" s="27">
        <f>E11+G11+I11+K11</f>
        <v>350</v>
      </c>
      <c r="O11" s="2"/>
      <c r="P11" s="12"/>
      <c r="Q11" s="13"/>
      <c r="R11" s="12"/>
      <c r="S11" s="13"/>
      <c r="T11" s="37">
        <f>(Q11+S11)</f>
        <v>0</v>
      </c>
      <c r="U11" s="2"/>
    </row>
    <row r="12" spans="1:21" x14ac:dyDescent="0.25">
      <c r="A12" s="78"/>
      <c r="B12" s="79"/>
      <c r="C12" s="21" t="s">
        <v>52</v>
      </c>
      <c r="D12" s="6">
        <v>2</v>
      </c>
      <c r="E12" s="21">
        <v>72</v>
      </c>
      <c r="F12" s="6">
        <v>1</v>
      </c>
      <c r="G12" s="21">
        <v>36</v>
      </c>
      <c r="H12" s="6">
        <v>1</v>
      </c>
      <c r="I12" s="21">
        <v>36</v>
      </c>
      <c r="J12" s="6">
        <v>1</v>
      </c>
      <c r="K12" s="21">
        <v>31</v>
      </c>
      <c r="L12" s="6"/>
      <c r="M12" s="21"/>
      <c r="N12" s="27">
        <f t="shared" ref="N12:N23" si="0">E12+G12+I12+K12</f>
        <v>175</v>
      </c>
      <c r="O12" s="2"/>
      <c r="P12" s="14"/>
      <c r="Q12" s="34"/>
      <c r="R12" s="14"/>
      <c r="S12" s="34"/>
      <c r="T12" s="37">
        <f t="shared" ref="T12:T30" si="1">(Q12+S12)</f>
        <v>0</v>
      </c>
      <c r="U12" s="2"/>
    </row>
    <row r="13" spans="1:21" x14ac:dyDescent="0.25">
      <c r="A13" s="78"/>
      <c r="B13" s="79"/>
      <c r="C13" s="21" t="s">
        <v>62</v>
      </c>
      <c r="D13" s="6">
        <v>4</v>
      </c>
      <c r="E13" s="21">
        <v>144</v>
      </c>
      <c r="F13" s="6">
        <v>3</v>
      </c>
      <c r="G13" s="21">
        <v>180</v>
      </c>
      <c r="H13" s="6">
        <v>3</v>
      </c>
      <c r="I13" s="21">
        <v>108</v>
      </c>
      <c r="J13" s="6">
        <v>2</v>
      </c>
      <c r="K13" s="21">
        <v>93</v>
      </c>
      <c r="L13" s="6">
        <v>3</v>
      </c>
      <c r="M13" s="21">
        <v>93</v>
      </c>
      <c r="N13" s="27">
        <f t="shared" si="0"/>
        <v>525</v>
      </c>
      <c r="O13" s="2"/>
      <c r="P13" s="14"/>
      <c r="Q13" s="34"/>
      <c r="R13" s="14"/>
      <c r="S13" s="34"/>
      <c r="T13" s="37">
        <f t="shared" si="1"/>
        <v>0</v>
      </c>
      <c r="U13" s="2"/>
    </row>
    <row r="14" spans="1:21" x14ac:dyDescent="0.25">
      <c r="A14" s="78"/>
      <c r="B14" s="79"/>
      <c r="C14" s="21" t="s">
        <v>63</v>
      </c>
      <c r="D14" s="6">
        <v>2</v>
      </c>
      <c r="E14" s="21">
        <v>72</v>
      </c>
      <c r="F14" s="6">
        <v>2</v>
      </c>
      <c r="G14" s="21">
        <v>108</v>
      </c>
      <c r="H14" s="6">
        <v>2</v>
      </c>
      <c r="I14" s="21">
        <v>72</v>
      </c>
      <c r="J14" s="6">
        <v>3</v>
      </c>
      <c r="K14" s="21">
        <v>93</v>
      </c>
      <c r="L14" s="6"/>
      <c r="M14" s="21"/>
      <c r="N14" s="27">
        <f t="shared" si="0"/>
        <v>345</v>
      </c>
      <c r="O14" s="2"/>
      <c r="P14" s="14"/>
      <c r="Q14" s="34"/>
      <c r="R14" s="14"/>
      <c r="S14" s="34"/>
      <c r="T14" s="37"/>
      <c r="U14" s="2"/>
    </row>
    <row r="15" spans="1:21" x14ac:dyDescent="0.25">
      <c r="A15" s="78"/>
      <c r="B15" s="79"/>
      <c r="C15" s="21" t="s">
        <v>53</v>
      </c>
      <c r="D15" s="6">
        <v>4</v>
      </c>
      <c r="E15" s="21">
        <v>144</v>
      </c>
      <c r="F15" s="6">
        <v>4</v>
      </c>
      <c r="G15" s="21">
        <v>144</v>
      </c>
      <c r="H15" s="6">
        <v>3</v>
      </c>
      <c r="I15" s="21">
        <v>108</v>
      </c>
      <c r="J15" s="6">
        <v>3</v>
      </c>
      <c r="K15" s="21">
        <v>124</v>
      </c>
      <c r="L15" s="6"/>
      <c r="M15" s="21"/>
      <c r="N15" s="27">
        <f t="shared" si="0"/>
        <v>520</v>
      </c>
      <c r="O15" s="2"/>
      <c r="P15" s="14"/>
      <c r="Q15" s="34"/>
      <c r="R15" s="14"/>
      <c r="S15" s="34"/>
      <c r="T15" s="37">
        <f t="shared" si="1"/>
        <v>0</v>
      </c>
      <c r="U15" s="2"/>
    </row>
    <row r="16" spans="1:21" x14ac:dyDescent="0.25">
      <c r="A16" s="78"/>
      <c r="B16" s="79"/>
      <c r="C16" s="21" t="s">
        <v>54</v>
      </c>
      <c r="D16" s="6">
        <v>3</v>
      </c>
      <c r="E16" s="21">
        <v>108</v>
      </c>
      <c r="F16" s="6">
        <v>3</v>
      </c>
      <c r="G16" s="21">
        <v>108</v>
      </c>
      <c r="H16" s="6">
        <v>2</v>
      </c>
      <c r="I16" s="21">
        <v>108</v>
      </c>
      <c r="J16" s="6">
        <v>2</v>
      </c>
      <c r="K16" s="21">
        <v>62</v>
      </c>
      <c r="L16" s="6"/>
      <c r="M16" s="21"/>
      <c r="N16" s="27">
        <f t="shared" si="0"/>
        <v>386</v>
      </c>
      <c r="O16" s="2"/>
      <c r="P16" s="14"/>
      <c r="Q16" s="34"/>
      <c r="R16" s="14"/>
      <c r="S16" s="34"/>
      <c r="T16" s="37">
        <f t="shared" si="1"/>
        <v>0</v>
      </c>
      <c r="U16" s="2"/>
    </row>
    <row r="17" spans="1:21" x14ac:dyDescent="0.25">
      <c r="A17" s="78"/>
      <c r="B17" s="79"/>
      <c r="C17" s="21" t="s">
        <v>55</v>
      </c>
      <c r="D17" s="6"/>
      <c r="E17" s="21"/>
      <c r="F17" s="6"/>
      <c r="G17" s="21"/>
      <c r="H17" s="6"/>
      <c r="I17" s="21"/>
      <c r="J17" s="6">
        <v>1</v>
      </c>
      <c r="K17" s="21">
        <v>31</v>
      </c>
      <c r="L17" s="6"/>
      <c r="M17" s="21"/>
      <c r="N17" s="27">
        <f t="shared" si="0"/>
        <v>31</v>
      </c>
      <c r="O17" s="2"/>
      <c r="P17" s="14"/>
      <c r="Q17" s="34"/>
      <c r="R17" s="14"/>
      <c r="S17" s="34"/>
      <c r="T17" s="37">
        <f t="shared" si="1"/>
        <v>0</v>
      </c>
      <c r="U17" s="2"/>
    </row>
    <row r="18" spans="1:21" x14ac:dyDescent="0.25">
      <c r="A18" s="78"/>
      <c r="B18" s="79"/>
      <c r="C18" s="21" t="s">
        <v>56</v>
      </c>
      <c r="D18" s="6">
        <v>1</v>
      </c>
      <c r="E18" s="21">
        <v>36</v>
      </c>
      <c r="F18" s="6"/>
      <c r="G18" s="21"/>
      <c r="H18" s="6"/>
      <c r="I18" s="21"/>
      <c r="J18" s="6"/>
      <c r="K18" s="21"/>
      <c r="L18" s="6"/>
      <c r="M18" s="21"/>
      <c r="N18" s="27">
        <f t="shared" si="0"/>
        <v>36</v>
      </c>
      <c r="O18" s="2"/>
      <c r="P18" s="14"/>
      <c r="Q18" s="34"/>
      <c r="R18" s="14"/>
      <c r="S18" s="34"/>
      <c r="T18" s="37">
        <f t="shared" si="1"/>
        <v>0</v>
      </c>
      <c r="U18" s="2"/>
    </row>
    <row r="19" spans="1:21" x14ac:dyDescent="0.25">
      <c r="A19" s="78"/>
      <c r="B19" s="79"/>
      <c r="C19" s="21" t="s">
        <v>57</v>
      </c>
      <c r="D19" s="6">
        <v>4</v>
      </c>
      <c r="E19" s="21">
        <v>144</v>
      </c>
      <c r="F19" s="6">
        <v>4</v>
      </c>
      <c r="G19" s="21">
        <v>144</v>
      </c>
      <c r="H19" s="6">
        <v>3</v>
      </c>
      <c r="I19" s="21">
        <v>108</v>
      </c>
      <c r="J19" s="6">
        <v>3</v>
      </c>
      <c r="K19" s="21">
        <v>93</v>
      </c>
      <c r="L19" s="6"/>
      <c r="M19" s="21"/>
      <c r="N19" s="27">
        <f t="shared" si="0"/>
        <v>489</v>
      </c>
      <c r="O19" s="2"/>
      <c r="P19" s="14"/>
      <c r="Q19" s="34"/>
      <c r="R19" s="14"/>
      <c r="S19" s="34"/>
      <c r="T19" s="37">
        <f t="shared" si="1"/>
        <v>0</v>
      </c>
      <c r="U19" s="2"/>
    </row>
    <row r="20" spans="1:21" x14ac:dyDescent="0.25">
      <c r="A20" s="78"/>
      <c r="B20" s="79"/>
      <c r="C20" s="21" t="s">
        <v>58</v>
      </c>
      <c r="D20" s="6">
        <v>1</v>
      </c>
      <c r="E20" s="21">
        <v>36</v>
      </c>
      <c r="F20" s="6">
        <v>1</v>
      </c>
      <c r="G20" s="21">
        <v>36</v>
      </c>
      <c r="H20" s="6">
        <v>1</v>
      </c>
      <c r="I20" s="21">
        <v>36</v>
      </c>
      <c r="J20" s="6">
        <v>1</v>
      </c>
      <c r="K20" s="21">
        <v>31</v>
      </c>
      <c r="L20" s="6">
        <v>1</v>
      </c>
      <c r="M20" s="21">
        <v>31</v>
      </c>
      <c r="N20" s="27">
        <f t="shared" si="0"/>
        <v>139</v>
      </c>
      <c r="O20" s="2"/>
      <c r="P20" s="14"/>
      <c r="Q20" s="34"/>
      <c r="R20" s="14"/>
      <c r="S20" s="34"/>
      <c r="T20" s="37">
        <f t="shared" si="1"/>
        <v>0</v>
      </c>
      <c r="U20" s="2"/>
    </row>
    <row r="21" spans="1:21" x14ac:dyDescent="0.25">
      <c r="A21" s="78"/>
      <c r="B21" s="79"/>
      <c r="C21" s="21" t="s">
        <v>59</v>
      </c>
      <c r="D21" s="6">
        <v>3</v>
      </c>
      <c r="E21" s="21">
        <v>108</v>
      </c>
      <c r="F21" s="6"/>
      <c r="G21" s="21"/>
      <c r="H21" s="6"/>
      <c r="I21" s="21"/>
      <c r="J21" s="6"/>
      <c r="K21" s="21"/>
      <c r="L21" s="6"/>
      <c r="M21" s="21"/>
      <c r="N21" s="27">
        <f t="shared" si="0"/>
        <v>108</v>
      </c>
      <c r="O21" s="2"/>
      <c r="P21" s="14"/>
      <c r="Q21" s="34"/>
      <c r="R21" s="14"/>
      <c r="S21" s="34"/>
      <c r="T21" s="37">
        <f t="shared" si="1"/>
        <v>0</v>
      </c>
      <c r="U21" s="2"/>
    </row>
    <row r="22" spans="1:21" x14ac:dyDescent="0.25">
      <c r="A22" s="78"/>
      <c r="B22" s="79"/>
      <c r="C22" s="21" t="s">
        <v>60</v>
      </c>
      <c r="D22" s="6"/>
      <c r="E22" s="21"/>
      <c r="F22" s="6">
        <v>2</v>
      </c>
      <c r="G22" s="21">
        <v>72</v>
      </c>
      <c r="H22" s="6">
        <v>2</v>
      </c>
      <c r="I22" s="21">
        <v>72</v>
      </c>
      <c r="J22" s="6"/>
      <c r="K22" s="21"/>
      <c r="L22" s="6"/>
      <c r="M22" s="21"/>
      <c r="N22" s="27">
        <f t="shared" si="0"/>
        <v>144</v>
      </c>
      <c r="O22" s="2"/>
      <c r="P22" s="14"/>
      <c r="Q22" s="34"/>
      <c r="R22" s="14"/>
      <c r="S22" s="34"/>
      <c r="T22" s="37">
        <f t="shared" si="1"/>
        <v>0</v>
      </c>
      <c r="U22" s="2"/>
    </row>
    <row r="23" spans="1:21" x14ac:dyDescent="0.25">
      <c r="A23" s="78"/>
      <c r="B23" s="79"/>
      <c r="C23" s="21" t="s">
        <v>61</v>
      </c>
      <c r="D23" s="6"/>
      <c r="E23" s="21"/>
      <c r="F23" s="6">
        <v>1</v>
      </c>
      <c r="G23" s="21">
        <v>36</v>
      </c>
      <c r="H23" s="6"/>
      <c r="I23" s="21"/>
      <c r="J23" s="6"/>
      <c r="K23" s="21"/>
      <c r="L23" s="6"/>
      <c r="M23" s="21"/>
      <c r="N23" s="27">
        <f t="shared" si="0"/>
        <v>36</v>
      </c>
      <c r="O23" s="2"/>
      <c r="P23" s="14"/>
      <c r="Q23" s="34"/>
      <c r="R23" s="14"/>
      <c r="S23" s="34"/>
      <c r="T23" s="37">
        <f t="shared" si="1"/>
        <v>0</v>
      </c>
      <c r="U23" s="2"/>
    </row>
    <row r="24" spans="1:21" x14ac:dyDescent="0.25">
      <c r="A24" s="78"/>
      <c r="B24" s="79"/>
      <c r="C24" s="53" t="s">
        <v>83</v>
      </c>
      <c r="D24" s="6"/>
      <c r="E24" s="21"/>
      <c r="F24" s="6"/>
      <c r="G24" s="21"/>
      <c r="H24" s="6">
        <v>2</v>
      </c>
      <c r="I24" s="21">
        <v>72</v>
      </c>
      <c r="J24" s="6">
        <v>2</v>
      </c>
      <c r="K24" s="21">
        <v>62</v>
      </c>
      <c r="L24" s="6"/>
      <c r="M24" s="21"/>
      <c r="N24" s="27">
        <f t="shared" ref="N24:N29" si="2">E24+G24+I24+K24+M24</f>
        <v>134</v>
      </c>
      <c r="O24" s="2"/>
      <c r="P24" s="14"/>
      <c r="Q24" s="34"/>
      <c r="R24" s="14"/>
      <c r="S24" s="34"/>
      <c r="T24" s="37">
        <f t="shared" si="1"/>
        <v>0</v>
      </c>
      <c r="U24" s="2"/>
    </row>
    <row r="25" spans="1:21" x14ac:dyDescent="0.25">
      <c r="A25" s="78"/>
      <c r="B25" s="79"/>
      <c r="C25" s="53" t="s">
        <v>84</v>
      </c>
      <c r="D25" s="6"/>
      <c r="E25" s="21"/>
      <c r="F25" s="6"/>
      <c r="G25" s="21"/>
      <c r="H25" s="6"/>
      <c r="I25" s="21"/>
      <c r="J25" s="6"/>
      <c r="K25" s="21"/>
      <c r="L25" s="6">
        <v>1</v>
      </c>
      <c r="M25" s="21">
        <v>31</v>
      </c>
      <c r="N25" s="27">
        <f t="shared" si="2"/>
        <v>31</v>
      </c>
      <c r="O25" s="2"/>
      <c r="P25" s="14"/>
      <c r="Q25" s="34"/>
      <c r="R25" s="14"/>
      <c r="S25" s="34"/>
      <c r="T25" s="37">
        <f t="shared" si="1"/>
        <v>0</v>
      </c>
      <c r="U25" s="2"/>
    </row>
    <row r="26" spans="1:21" x14ac:dyDescent="0.25">
      <c r="A26" s="78"/>
      <c r="B26" s="79"/>
      <c r="C26" s="53" t="s">
        <v>149</v>
      </c>
      <c r="D26" s="6"/>
      <c r="E26" s="21"/>
      <c r="F26" s="6"/>
      <c r="G26" s="21"/>
      <c r="H26" s="6"/>
      <c r="I26" s="21"/>
      <c r="J26" s="6"/>
      <c r="K26" s="21"/>
      <c r="L26" s="6">
        <v>1</v>
      </c>
      <c r="M26" s="21">
        <v>31</v>
      </c>
      <c r="N26" s="27">
        <f t="shared" si="2"/>
        <v>31</v>
      </c>
      <c r="O26" s="2"/>
      <c r="P26" s="14"/>
      <c r="Q26" s="34"/>
      <c r="R26" s="14"/>
      <c r="S26" s="34"/>
      <c r="T26" s="37">
        <f t="shared" si="1"/>
        <v>0</v>
      </c>
      <c r="U26" s="2"/>
    </row>
    <row r="27" spans="1:21" x14ac:dyDescent="0.25">
      <c r="A27" s="78"/>
      <c r="B27" s="79"/>
      <c r="C27" s="53" t="s">
        <v>150</v>
      </c>
      <c r="D27" s="6">
        <v>1</v>
      </c>
      <c r="E27" s="21">
        <v>36</v>
      </c>
      <c r="F27" s="6"/>
      <c r="G27" s="21"/>
      <c r="H27" s="6"/>
      <c r="I27" s="21"/>
      <c r="J27" s="6"/>
      <c r="K27" s="21"/>
      <c r="L27" s="6"/>
      <c r="M27" s="21"/>
      <c r="N27" s="27"/>
      <c r="O27" s="2"/>
      <c r="P27" s="14"/>
      <c r="Q27" s="34"/>
      <c r="R27" s="14"/>
      <c r="S27" s="34"/>
      <c r="T27" s="37"/>
      <c r="U27" s="2"/>
    </row>
    <row r="28" spans="1:21" x14ac:dyDescent="0.25">
      <c r="A28" s="78"/>
      <c r="B28" s="79"/>
      <c r="C28" s="53" t="s">
        <v>85</v>
      </c>
      <c r="D28" s="6"/>
      <c r="E28" s="21"/>
      <c r="F28" s="6"/>
      <c r="G28" s="21"/>
      <c r="H28" s="6"/>
      <c r="I28" s="21"/>
      <c r="J28" s="6"/>
      <c r="K28" s="21"/>
      <c r="L28" s="6">
        <v>2</v>
      </c>
      <c r="M28" s="21">
        <v>62</v>
      </c>
      <c r="N28" s="27">
        <f t="shared" si="2"/>
        <v>62</v>
      </c>
      <c r="O28" s="2"/>
      <c r="P28" s="14"/>
      <c r="Q28" s="34"/>
      <c r="R28" s="14"/>
      <c r="S28" s="34"/>
      <c r="T28" s="37">
        <f t="shared" si="1"/>
        <v>0</v>
      </c>
      <c r="U28" s="2"/>
    </row>
    <row r="29" spans="1:21" x14ac:dyDescent="0.25">
      <c r="A29" s="78"/>
      <c r="B29" s="79"/>
      <c r="C29" s="21" t="s">
        <v>86</v>
      </c>
      <c r="D29" s="6"/>
      <c r="E29" s="21"/>
      <c r="F29" s="6"/>
      <c r="G29" s="21"/>
      <c r="H29" s="6"/>
      <c r="I29" s="21"/>
      <c r="J29" s="6"/>
      <c r="K29" s="21"/>
      <c r="L29" s="6">
        <v>2</v>
      </c>
      <c r="M29" s="21">
        <v>62</v>
      </c>
      <c r="N29" s="27">
        <f t="shared" si="2"/>
        <v>62</v>
      </c>
      <c r="O29" s="2"/>
      <c r="P29" s="14"/>
      <c r="Q29" s="34"/>
      <c r="R29" s="14"/>
      <c r="S29" s="34"/>
      <c r="T29" s="37">
        <f t="shared" si="1"/>
        <v>0</v>
      </c>
      <c r="U29" s="2"/>
    </row>
    <row r="30" spans="1:21" ht="18.75" x14ac:dyDescent="0.25">
      <c r="A30" s="80" t="s">
        <v>25</v>
      </c>
      <c r="B30" s="81"/>
      <c r="C30" s="82"/>
      <c r="D30" s="7">
        <f t="shared" ref="D30:M30" si="3">SUM(D11:D29)</f>
        <v>27</v>
      </c>
      <c r="E30" s="11">
        <f t="shared" si="3"/>
        <v>972</v>
      </c>
      <c r="F30" s="7">
        <f t="shared" si="3"/>
        <v>25</v>
      </c>
      <c r="G30" s="11">
        <f t="shared" si="3"/>
        <v>1008</v>
      </c>
      <c r="H30" s="7">
        <f t="shared" si="3"/>
        <v>21</v>
      </c>
      <c r="I30" s="11">
        <f t="shared" si="3"/>
        <v>792</v>
      </c>
      <c r="J30" s="7">
        <f t="shared" si="3"/>
        <v>20</v>
      </c>
      <c r="K30" s="11">
        <f t="shared" si="3"/>
        <v>682</v>
      </c>
      <c r="L30" s="7">
        <f t="shared" si="3"/>
        <v>10</v>
      </c>
      <c r="M30" s="11">
        <f t="shared" si="3"/>
        <v>310</v>
      </c>
      <c r="N30" s="27">
        <f>(E30+G30+I30+K30+M30)</f>
        <v>3764</v>
      </c>
      <c r="O30" s="8"/>
      <c r="P30" s="15"/>
      <c r="Q30" s="35"/>
      <c r="R30" s="15"/>
      <c r="S30" s="35"/>
      <c r="T30" s="37">
        <f t="shared" si="1"/>
        <v>0</v>
      </c>
      <c r="U30" s="8"/>
    </row>
    <row r="31" spans="1:21" ht="41.25" customHeight="1" x14ac:dyDescent="0.25">
      <c r="A31" s="78" t="s">
        <v>39</v>
      </c>
      <c r="B31" s="112" t="s">
        <v>22</v>
      </c>
      <c r="C31" s="10" t="s">
        <v>74</v>
      </c>
      <c r="D31" s="9">
        <v>0.5</v>
      </c>
      <c r="E31" s="10">
        <v>18</v>
      </c>
      <c r="F31" s="9"/>
      <c r="G31" s="10"/>
      <c r="H31" s="9"/>
      <c r="I31" s="10"/>
      <c r="J31" s="9"/>
      <c r="K31" s="10"/>
      <c r="L31" s="9"/>
      <c r="M31" s="10"/>
      <c r="N31" s="28">
        <f>E31+G31</f>
        <v>18</v>
      </c>
      <c r="O31" s="2"/>
      <c r="P31" s="9">
        <v>0.5</v>
      </c>
      <c r="Q31" s="10">
        <v>18</v>
      </c>
      <c r="R31" s="9"/>
      <c r="S31" s="10"/>
      <c r="T31" s="28">
        <f>Q31+S31</f>
        <v>18</v>
      </c>
      <c r="U31" s="2"/>
    </row>
    <row r="32" spans="1:21" ht="41.25" customHeight="1" x14ac:dyDescent="0.25">
      <c r="A32" s="78"/>
      <c r="B32" s="112"/>
      <c r="C32" s="10" t="s">
        <v>89</v>
      </c>
      <c r="D32" s="9">
        <v>2</v>
      </c>
      <c r="E32" s="10">
        <v>72</v>
      </c>
      <c r="F32" s="9"/>
      <c r="G32" s="10"/>
      <c r="H32" s="9"/>
      <c r="I32" s="10"/>
      <c r="J32" s="9"/>
      <c r="K32" s="10"/>
      <c r="L32" s="9"/>
      <c r="M32" s="10"/>
      <c r="N32" s="28">
        <f t="shared" ref="N32:N38" si="4">E32+G32</f>
        <v>72</v>
      </c>
      <c r="O32" s="2"/>
      <c r="P32" s="9">
        <v>2</v>
      </c>
      <c r="Q32" s="10">
        <v>72</v>
      </c>
      <c r="R32" s="9"/>
      <c r="S32" s="10"/>
      <c r="T32" s="28">
        <f t="shared" ref="T32:T55" si="5">Q32+S32</f>
        <v>72</v>
      </c>
      <c r="U32" s="2"/>
    </row>
    <row r="33" spans="1:21" ht="41.25" customHeight="1" x14ac:dyDescent="0.25">
      <c r="A33" s="78"/>
      <c r="B33" s="112"/>
      <c r="C33" s="10" t="s">
        <v>90</v>
      </c>
      <c r="D33" s="9">
        <v>1</v>
      </c>
      <c r="E33" s="10">
        <v>36</v>
      </c>
      <c r="F33" s="9"/>
      <c r="G33" s="10"/>
      <c r="H33" s="9"/>
      <c r="I33" s="10"/>
      <c r="J33" s="9"/>
      <c r="K33" s="10"/>
      <c r="L33" s="9"/>
      <c r="M33" s="10"/>
      <c r="N33" s="28">
        <f t="shared" si="4"/>
        <v>36</v>
      </c>
      <c r="O33" s="2"/>
      <c r="P33" s="9">
        <v>1</v>
      </c>
      <c r="Q33" s="10">
        <v>36</v>
      </c>
      <c r="R33" s="9"/>
      <c r="S33" s="10"/>
      <c r="T33" s="28">
        <f t="shared" si="5"/>
        <v>36</v>
      </c>
      <c r="U33" s="2"/>
    </row>
    <row r="34" spans="1:21" ht="41.25" customHeight="1" x14ac:dyDescent="0.25">
      <c r="A34" s="78"/>
      <c r="B34" s="112"/>
      <c r="C34" s="10" t="s">
        <v>87</v>
      </c>
      <c r="D34" s="9">
        <v>1.5</v>
      </c>
      <c r="E34" s="10">
        <v>54</v>
      </c>
      <c r="F34" s="9">
        <v>1</v>
      </c>
      <c r="G34" s="10">
        <v>36</v>
      </c>
      <c r="H34" s="9"/>
      <c r="I34" s="10"/>
      <c r="J34" s="9"/>
      <c r="K34" s="10"/>
      <c r="L34" s="9"/>
      <c r="M34" s="10"/>
      <c r="N34" s="28">
        <f t="shared" si="4"/>
        <v>90</v>
      </c>
      <c r="O34" s="2"/>
      <c r="P34" s="9">
        <v>2.5</v>
      </c>
      <c r="Q34" s="10">
        <v>90</v>
      </c>
      <c r="R34" s="9"/>
      <c r="S34" s="10"/>
      <c r="T34" s="28">
        <f t="shared" si="5"/>
        <v>90</v>
      </c>
      <c r="U34" s="2"/>
    </row>
    <row r="35" spans="1:21" ht="41.25" customHeight="1" x14ac:dyDescent="0.25">
      <c r="A35" s="78"/>
      <c r="B35" s="112"/>
      <c r="C35" s="10" t="s">
        <v>88</v>
      </c>
      <c r="D35" s="9">
        <v>2</v>
      </c>
      <c r="E35" s="10">
        <v>72</v>
      </c>
      <c r="F35" s="9">
        <v>1</v>
      </c>
      <c r="G35" s="10">
        <v>36</v>
      </c>
      <c r="H35" s="9"/>
      <c r="I35" s="10"/>
      <c r="J35" s="9"/>
      <c r="K35" s="10"/>
      <c r="L35" s="9"/>
      <c r="M35" s="10"/>
      <c r="N35" s="28">
        <f t="shared" si="4"/>
        <v>108</v>
      </c>
      <c r="O35" s="2"/>
      <c r="P35" s="9">
        <v>3</v>
      </c>
      <c r="Q35" s="10">
        <v>108</v>
      </c>
      <c r="R35" s="9"/>
      <c r="S35" s="10"/>
      <c r="T35" s="28">
        <f t="shared" si="5"/>
        <v>108</v>
      </c>
      <c r="U35" s="2"/>
    </row>
    <row r="36" spans="1:21" ht="41.25" customHeight="1" x14ac:dyDescent="0.25">
      <c r="A36" s="78"/>
      <c r="B36" s="112"/>
      <c r="C36" s="10" t="s">
        <v>91</v>
      </c>
      <c r="D36" s="9"/>
      <c r="E36" s="10"/>
      <c r="F36" s="9">
        <v>3</v>
      </c>
      <c r="G36" s="10">
        <v>108</v>
      </c>
      <c r="H36" s="9"/>
      <c r="I36" s="10"/>
      <c r="J36" s="9"/>
      <c r="K36" s="10"/>
      <c r="L36" s="9"/>
      <c r="M36" s="10"/>
      <c r="N36" s="28">
        <f t="shared" si="4"/>
        <v>108</v>
      </c>
      <c r="O36" s="2"/>
      <c r="P36" s="9">
        <v>3</v>
      </c>
      <c r="Q36" s="10">
        <v>108</v>
      </c>
      <c r="R36" s="9"/>
      <c r="S36" s="10"/>
      <c r="T36" s="28">
        <f t="shared" si="5"/>
        <v>108</v>
      </c>
      <c r="U36" s="2"/>
    </row>
    <row r="37" spans="1:21" ht="41.25" customHeight="1" x14ac:dyDescent="0.25">
      <c r="A37" s="78"/>
      <c r="B37" s="112"/>
      <c r="C37" s="10" t="s">
        <v>92</v>
      </c>
      <c r="D37" s="9"/>
      <c r="E37" s="10"/>
      <c r="F37" s="9">
        <v>2</v>
      </c>
      <c r="G37" s="10">
        <v>72</v>
      </c>
      <c r="H37" s="9"/>
      <c r="I37" s="10"/>
      <c r="J37" s="9"/>
      <c r="K37" s="10"/>
      <c r="L37" s="9"/>
      <c r="M37" s="10"/>
      <c r="N37" s="28">
        <f t="shared" si="4"/>
        <v>72</v>
      </c>
      <c r="O37" s="2"/>
      <c r="P37" s="9">
        <v>2</v>
      </c>
      <c r="Q37" s="10">
        <v>72</v>
      </c>
      <c r="R37" s="9"/>
      <c r="S37" s="10"/>
      <c r="T37" s="28">
        <f t="shared" si="5"/>
        <v>72</v>
      </c>
      <c r="U37" s="2"/>
    </row>
    <row r="38" spans="1:21" ht="43.5" customHeight="1" x14ac:dyDescent="0.25">
      <c r="A38" s="78"/>
      <c r="B38" s="113"/>
      <c r="C38" s="10" t="s">
        <v>93</v>
      </c>
      <c r="D38" s="9"/>
      <c r="E38" s="10"/>
      <c r="F38" s="9">
        <v>2</v>
      </c>
      <c r="G38" s="10">
        <v>72</v>
      </c>
      <c r="H38" s="9"/>
      <c r="I38" s="10"/>
      <c r="J38" s="9"/>
      <c r="K38" s="10"/>
      <c r="L38" s="9"/>
      <c r="M38" s="10"/>
      <c r="N38" s="28">
        <f t="shared" si="4"/>
        <v>72</v>
      </c>
      <c r="O38" s="2"/>
      <c r="P38" s="9">
        <v>2</v>
      </c>
      <c r="Q38" s="10">
        <v>72</v>
      </c>
      <c r="R38" s="9"/>
      <c r="S38" s="10"/>
      <c r="T38" s="28">
        <f t="shared" si="5"/>
        <v>72</v>
      </c>
      <c r="U38" s="2"/>
    </row>
    <row r="39" spans="1:21" x14ac:dyDescent="0.25">
      <c r="A39" s="78"/>
      <c r="B39" s="114" t="s">
        <v>23</v>
      </c>
      <c r="C39" s="21" t="s">
        <v>95</v>
      </c>
      <c r="D39" s="6"/>
      <c r="E39" s="21"/>
      <c r="F39" s="6"/>
      <c r="G39" s="21"/>
      <c r="H39" s="6">
        <v>3</v>
      </c>
      <c r="I39" s="21">
        <v>108</v>
      </c>
      <c r="J39" s="6">
        <v>3.5</v>
      </c>
      <c r="K39" s="21">
        <v>126</v>
      </c>
      <c r="L39" s="6"/>
      <c r="M39" s="21"/>
      <c r="N39" s="29">
        <f t="shared" ref="N39:N53" si="6">I39+K39+M39</f>
        <v>234</v>
      </c>
      <c r="O39" s="2"/>
      <c r="P39" s="6">
        <v>7</v>
      </c>
      <c r="Q39" s="21">
        <v>252</v>
      </c>
      <c r="R39" s="6"/>
      <c r="S39" s="21"/>
      <c r="T39" s="29">
        <f t="shared" si="5"/>
        <v>252</v>
      </c>
      <c r="U39" s="2"/>
    </row>
    <row r="40" spans="1:21" x14ac:dyDescent="0.25">
      <c r="A40" s="78"/>
      <c r="B40" s="114"/>
      <c r="C40" s="21" t="s">
        <v>102</v>
      </c>
      <c r="D40" s="6"/>
      <c r="E40" s="21"/>
      <c r="F40" s="6"/>
      <c r="G40" s="21"/>
      <c r="H40" s="6">
        <v>3</v>
      </c>
      <c r="I40" s="21">
        <v>108</v>
      </c>
      <c r="J40" s="6">
        <v>3.5</v>
      </c>
      <c r="K40" s="21">
        <v>126</v>
      </c>
      <c r="L40" s="6"/>
      <c r="M40" s="21"/>
      <c r="N40" s="29">
        <f t="shared" si="6"/>
        <v>234</v>
      </c>
      <c r="O40" s="2"/>
      <c r="P40" s="6">
        <v>3</v>
      </c>
      <c r="Q40" s="21">
        <v>108</v>
      </c>
      <c r="R40" s="6">
        <v>4</v>
      </c>
      <c r="S40" s="21">
        <v>124</v>
      </c>
      <c r="T40" s="29">
        <f t="shared" si="5"/>
        <v>232</v>
      </c>
      <c r="U40" s="2"/>
    </row>
    <row r="41" spans="1:21" x14ac:dyDescent="0.25">
      <c r="A41" s="78"/>
      <c r="B41" s="114"/>
      <c r="C41" s="21" t="s">
        <v>96</v>
      </c>
      <c r="D41" s="6"/>
      <c r="E41" s="21"/>
      <c r="F41" s="6"/>
      <c r="G41" s="21"/>
      <c r="H41" s="6"/>
      <c r="I41" s="21"/>
      <c r="J41" s="6">
        <v>2</v>
      </c>
      <c r="K41" s="21">
        <v>72</v>
      </c>
      <c r="L41" s="6"/>
      <c r="M41" s="21"/>
      <c r="N41" s="29">
        <f t="shared" si="6"/>
        <v>72</v>
      </c>
      <c r="O41" s="2"/>
      <c r="P41" s="6"/>
      <c r="Q41" s="21"/>
      <c r="R41" s="6">
        <v>2</v>
      </c>
      <c r="S41" s="21">
        <v>62</v>
      </c>
      <c r="T41" s="29">
        <f t="shared" si="5"/>
        <v>62</v>
      </c>
      <c r="U41" s="2"/>
    </row>
    <row r="42" spans="1:21" x14ac:dyDescent="0.25">
      <c r="A42" s="78"/>
      <c r="B42" s="114"/>
      <c r="C42" s="21" t="s">
        <v>103</v>
      </c>
      <c r="D42" s="6"/>
      <c r="E42" s="21"/>
      <c r="F42" s="6"/>
      <c r="G42" s="21"/>
      <c r="H42" s="6">
        <v>2</v>
      </c>
      <c r="I42" s="21">
        <v>72</v>
      </c>
      <c r="J42" s="6">
        <v>1</v>
      </c>
      <c r="K42" s="21">
        <v>36</v>
      </c>
      <c r="L42" s="6"/>
      <c r="M42" s="21"/>
      <c r="N42" s="29">
        <f t="shared" si="6"/>
        <v>108</v>
      </c>
      <c r="O42" s="2"/>
      <c r="P42" s="6">
        <v>2</v>
      </c>
      <c r="Q42" s="21">
        <v>72</v>
      </c>
      <c r="R42" s="6">
        <v>1</v>
      </c>
      <c r="S42" s="21">
        <v>31</v>
      </c>
      <c r="T42" s="29">
        <f t="shared" si="5"/>
        <v>103</v>
      </c>
      <c r="U42" s="2"/>
    </row>
    <row r="43" spans="1:21" x14ac:dyDescent="0.25">
      <c r="A43" s="78"/>
      <c r="B43" s="114"/>
      <c r="C43" s="21" t="s">
        <v>104</v>
      </c>
      <c r="D43" s="6"/>
      <c r="E43" s="21"/>
      <c r="F43" s="6"/>
      <c r="G43" s="21"/>
      <c r="H43" s="6" t="s">
        <v>105</v>
      </c>
      <c r="I43" s="21"/>
      <c r="J43" s="6">
        <v>2.5</v>
      </c>
      <c r="K43" s="21">
        <v>90</v>
      </c>
      <c r="L43" s="6"/>
      <c r="M43" s="21"/>
      <c r="N43" s="29">
        <f t="shared" si="6"/>
        <v>90</v>
      </c>
      <c r="O43" s="2"/>
      <c r="P43" s="6">
        <v>1</v>
      </c>
      <c r="Q43" s="21">
        <v>36</v>
      </c>
      <c r="R43" s="6">
        <v>1.5</v>
      </c>
      <c r="S43" s="21">
        <v>46</v>
      </c>
      <c r="T43" s="29">
        <f t="shared" si="5"/>
        <v>82</v>
      </c>
      <c r="U43" s="2"/>
    </row>
    <row r="44" spans="1:21" x14ac:dyDescent="0.25">
      <c r="A44" s="78"/>
      <c r="B44" s="114"/>
      <c r="C44" s="21" t="s">
        <v>97</v>
      </c>
      <c r="D44" s="6"/>
      <c r="E44" s="21"/>
      <c r="F44" s="6"/>
      <c r="G44" s="21"/>
      <c r="H44" s="6">
        <v>3</v>
      </c>
      <c r="I44" s="21">
        <v>108</v>
      </c>
      <c r="J44" s="6"/>
      <c r="K44" s="21"/>
      <c r="L44" s="6"/>
      <c r="M44" s="21"/>
      <c r="N44" s="29">
        <f t="shared" si="6"/>
        <v>108</v>
      </c>
      <c r="O44" s="2"/>
      <c r="P44" s="6">
        <v>3</v>
      </c>
      <c r="Q44" s="21">
        <v>108</v>
      </c>
      <c r="R44" s="6"/>
      <c r="S44" s="21"/>
      <c r="T44" s="29">
        <f t="shared" si="5"/>
        <v>108</v>
      </c>
      <c r="U44" s="2"/>
    </row>
    <row r="45" spans="1:21" x14ac:dyDescent="0.25">
      <c r="A45" s="78"/>
      <c r="B45" s="114"/>
      <c r="C45" s="21" t="s">
        <v>106</v>
      </c>
      <c r="D45" s="6"/>
      <c r="E45" s="21"/>
      <c r="F45" s="6"/>
      <c r="G45" s="21"/>
      <c r="H45" s="6">
        <v>2</v>
      </c>
      <c r="I45" s="21">
        <v>72</v>
      </c>
      <c r="J45" s="6">
        <v>1.5</v>
      </c>
      <c r="K45" s="21">
        <v>54</v>
      </c>
      <c r="L45" s="6"/>
      <c r="M45" s="21"/>
      <c r="N45" s="29">
        <f t="shared" si="6"/>
        <v>126</v>
      </c>
      <c r="O45" s="2"/>
      <c r="P45" s="6">
        <v>2</v>
      </c>
      <c r="Q45" s="21">
        <v>72</v>
      </c>
      <c r="R45" s="6">
        <v>1.5</v>
      </c>
      <c r="S45" s="21">
        <v>46</v>
      </c>
      <c r="T45" s="29">
        <f t="shared" si="5"/>
        <v>118</v>
      </c>
      <c r="U45" s="2"/>
    </row>
    <row r="46" spans="1:21" x14ac:dyDescent="0.25">
      <c r="A46" s="78"/>
      <c r="B46" s="114"/>
      <c r="C46" s="21" t="s">
        <v>98</v>
      </c>
      <c r="D46" s="6"/>
      <c r="E46" s="21"/>
      <c r="F46" s="6"/>
      <c r="G46" s="21"/>
      <c r="H46" s="6"/>
      <c r="I46" s="21"/>
      <c r="J46" s="6"/>
      <c r="K46" s="21"/>
      <c r="L46" s="6">
        <v>4</v>
      </c>
      <c r="M46" s="21">
        <v>124</v>
      </c>
      <c r="N46" s="29">
        <f t="shared" si="6"/>
        <v>124</v>
      </c>
      <c r="O46" s="2"/>
      <c r="P46" s="6"/>
      <c r="Q46" s="21"/>
      <c r="R46" s="6">
        <v>4</v>
      </c>
      <c r="S46" s="21">
        <v>124</v>
      </c>
      <c r="T46" s="29">
        <f t="shared" si="5"/>
        <v>124</v>
      </c>
      <c r="U46" s="2"/>
    </row>
    <row r="47" spans="1:21" x14ac:dyDescent="0.25">
      <c r="A47" s="78"/>
      <c r="B47" s="114"/>
      <c r="C47" s="21" t="s">
        <v>99</v>
      </c>
      <c r="D47" s="6"/>
      <c r="E47" s="21"/>
      <c r="F47" s="6"/>
      <c r="G47" s="21"/>
      <c r="H47" s="6"/>
      <c r="I47" s="21"/>
      <c r="J47" s="6"/>
      <c r="K47" s="21"/>
      <c r="L47" s="6">
        <v>3</v>
      </c>
      <c r="M47" s="21">
        <v>93</v>
      </c>
      <c r="N47" s="29">
        <f t="shared" si="6"/>
        <v>93</v>
      </c>
      <c r="O47" s="2"/>
      <c r="P47" s="6"/>
      <c r="Q47" s="21"/>
      <c r="R47" s="6">
        <v>3</v>
      </c>
      <c r="S47" s="21">
        <v>93</v>
      </c>
      <c r="T47" s="29">
        <f t="shared" si="5"/>
        <v>93</v>
      </c>
      <c r="U47" s="2"/>
    </row>
    <row r="48" spans="1:21" x14ac:dyDescent="0.25">
      <c r="A48" s="78"/>
      <c r="B48" s="114"/>
      <c r="C48" s="21" t="s">
        <v>100</v>
      </c>
      <c r="D48" s="6"/>
      <c r="E48" s="21"/>
      <c r="F48" s="6"/>
      <c r="G48" s="21"/>
      <c r="H48" s="6"/>
      <c r="I48" s="21"/>
      <c r="J48" s="6"/>
      <c r="K48" s="21"/>
      <c r="L48" s="6">
        <v>4</v>
      </c>
      <c r="M48" s="21">
        <v>124</v>
      </c>
      <c r="N48" s="29">
        <f t="shared" si="6"/>
        <v>124</v>
      </c>
      <c r="O48" s="2"/>
      <c r="P48" s="6"/>
      <c r="Q48" s="21"/>
      <c r="R48" s="6">
        <v>4</v>
      </c>
      <c r="S48" s="21">
        <v>124</v>
      </c>
      <c r="T48" s="29">
        <f t="shared" si="5"/>
        <v>124</v>
      </c>
      <c r="U48" s="2"/>
    </row>
    <row r="49" spans="1:21" x14ac:dyDescent="0.25">
      <c r="A49" s="78"/>
      <c r="B49" s="114"/>
      <c r="C49" s="21" t="s">
        <v>107</v>
      </c>
      <c r="D49" s="6"/>
      <c r="E49" s="21"/>
      <c r="F49" s="6"/>
      <c r="G49" s="21"/>
      <c r="H49" s="6"/>
      <c r="I49" s="21"/>
      <c r="J49" s="6"/>
      <c r="K49" s="21"/>
      <c r="L49" s="6">
        <v>5</v>
      </c>
      <c r="M49" s="21">
        <v>155</v>
      </c>
      <c r="N49" s="29">
        <f t="shared" si="6"/>
        <v>155</v>
      </c>
      <c r="O49" s="2"/>
      <c r="P49" s="6"/>
      <c r="Q49" s="21"/>
      <c r="R49" s="6">
        <v>5</v>
      </c>
      <c r="S49" s="21">
        <v>155</v>
      </c>
      <c r="T49" s="29">
        <f t="shared" si="5"/>
        <v>155</v>
      </c>
      <c r="U49" s="2"/>
    </row>
    <row r="50" spans="1:21" x14ac:dyDescent="0.25">
      <c r="A50" s="78"/>
      <c r="B50" s="114"/>
      <c r="C50" s="21" t="s">
        <v>108</v>
      </c>
      <c r="D50" s="6"/>
      <c r="E50" s="21"/>
      <c r="F50" s="6"/>
      <c r="G50" s="21"/>
      <c r="H50" s="6"/>
      <c r="I50" s="21"/>
      <c r="J50" s="6"/>
      <c r="K50" s="21"/>
      <c r="L50" s="6">
        <v>3</v>
      </c>
      <c r="M50" s="21">
        <v>93</v>
      </c>
      <c r="N50" s="29">
        <f t="shared" si="6"/>
        <v>93</v>
      </c>
      <c r="O50" s="2"/>
      <c r="P50" s="6"/>
      <c r="Q50" s="21"/>
      <c r="R50" s="6">
        <v>3</v>
      </c>
      <c r="S50" s="21">
        <v>93</v>
      </c>
      <c r="T50" s="29">
        <f t="shared" si="5"/>
        <v>93</v>
      </c>
      <c r="U50" s="2"/>
    </row>
    <row r="51" spans="1:21" x14ac:dyDescent="0.25">
      <c r="A51" s="78"/>
      <c r="B51" s="114"/>
      <c r="C51" s="21" t="s">
        <v>101</v>
      </c>
      <c r="D51" s="6"/>
      <c r="E51" s="21"/>
      <c r="F51" s="6"/>
      <c r="G51" s="21"/>
      <c r="H51" s="6"/>
      <c r="I51" s="21"/>
      <c r="J51" s="6"/>
      <c r="K51" s="21"/>
      <c r="L51" s="6">
        <v>1</v>
      </c>
      <c r="M51" s="21">
        <v>31</v>
      </c>
      <c r="N51" s="29">
        <f t="shared" si="6"/>
        <v>31</v>
      </c>
      <c r="O51" s="2"/>
      <c r="P51" s="6"/>
      <c r="Q51" s="21"/>
      <c r="R51" s="6">
        <v>1</v>
      </c>
      <c r="S51" s="21">
        <v>31</v>
      </c>
      <c r="T51" s="29">
        <f t="shared" si="5"/>
        <v>31</v>
      </c>
      <c r="U51" s="2"/>
    </row>
    <row r="52" spans="1:21" x14ac:dyDescent="0.25">
      <c r="A52" s="78"/>
      <c r="B52" s="114"/>
      <c r="C52" s="21" t="s">
        <v>109</v>
      </c>
      <c r="D52" s="6"/>
      <c r="E52" s="21"/>
      <c r="F52" s="6"/>
      <c r="G52" s="21"/>
      <c r="H52" s="6"/>
      <c r="I52" s="21"/>
      <c r="J52" s="6"/>
      <c r="K52" s="21"/>
      <c r="L52" s="6">
        <v>1</v>
      </c>
      <c r="M52" s="21">
        <v>31</v>
      </c>
      <c r="N52" s="29">
        <f t="shared" si="6"/>
        <v>31</v>
      </c>
      <c r="O52" s="2"/>
      <c r="P52" s="6"/>
      <c r="Q52" s="21"/>
      <c r="R52" s="6">
        <v>1</v>
      </c>
      <c r="S52" s="21">
        <v>31</v>
      </c>
      <c r="T52" s="29">
        <f t="shared" si="5"/>
        <v>31</v>
      </c>
      <c r="U52" s="2"/>
    </row>
    <row r="53" spans="1:21" x14ac:dyDescent="0.25">
      <c r="A53" s="78"/>
      <c r="B53" s="114"/>
      <c r="C53" s="21" t="s">
        <v>110</v>
      </c>
      <c r="D53" s="6"/>
      <c r="E53" s="21"/>
      <c r="F53" s="6"/>
      <c r="G53" s="21"/>
      <c r="H53" s="6"/>
      <c r="I53" s="21"/>
      <c r="J53" s="6"/>
      <c r="K53" s="21"/>
      <c r="L53" s="6">
        <v>1</v>
      </c>
      <c r="M53" s="21">
        <v>31</v>
      </c>
      <c r="N53" s="29">
        <f t="shared" si="6"/>
        <v>31</v>
      </c>
      <c r="O53" s="2"/>
      <c r="P53" s="6"/>
      <c r="Q53" s="21"/>
      <c r="R53" s="6">
        <v>1</v>
      </c>
      <c r="S53" s="21">
        <v>31</v>
      </c>
      <c r="T53" s="29">
        <f t="shared" si="5"/>
        <v>31</v>
      </c>
      <c r="U53" s="2"/>
    </row>
    <row r="54" spans="1:21" x14ac:dyDescent="0.25">
      <c r="A54" s="78"/>
      <c r="B54" s="114"/>
      <c r="C54" s="21" t="s">
        <v>94</v>
      </c>
      <c r="D54" s="6"/>
      <c r="E54" s="21"/>
      <c r="F54" s="6"/>
      <c r="G54" s="21"/>
      <c r="H54" s="6"/>
      <c r="I54" s="21"/>
      <c r="J54" s="6"/>
      <c r="K54" s="21"/>
      <c r="L54" s="6">
        <v>2</v>
      </c>
      <c r="M54" s="21">
        <v>62</v>
      </c>
      <c r="N54" s="29">
        <f>I54+K54+M54</f>
        <v>62</v>
      </c>
      <c r="O54" s="2"/>
      <c r="P54" s="6"/>
      <c r="Q54" s="21"/>
      <c r="R54" s="6">
        <v>2</v>
      </c>
      <c r="S54" s="21">
        <v>62</v>
      </c>
      <c r="T54" s="29">
        <f>Q54+S54</f>
        <v>62</v>
      </c>
      <c r="U54" s="2"/>
    </row>
    <row r="55" spans="1:21" x14ac:dyDescent="0.25">
      <c r="A55" s="78"/>
      <c r="B55" s="114"/>
      <c r="C55" s="22" t="s">
        <v>4</v>
      </c>
      <c r="D55" s="6"/>
      <c r="E55" s="21"/>
      <c r="F55" s="6"/>
      <c r="G55" s="21"/>
      <c r="H55" s="6"/>
      <c r="I55" s="21">
        <v>70</v>
      </c>
      <c r="J55" s="6"/>
      <c r="K55" s="21">
        <v>70</v>
      </c>
      <c r="L55" s="6"/>
      <c r="M55" s="21"/>
      <c r="N55" s="29">
        <f t="shared" ref="N55" si="7">I55+K55+M55</f>
        <v>140</v>
      </c>
      <c r="O55" s="2"/>
      <c r="P55" s="6"/>
      <c r="Q55" s="21">
        <v>160</v>
      </c>
      <c r="R55" s="6"/>
      <c r="S55" s="21"/>
      <c r="T55" s="29">
        <f t="shared" si="5"/>
        <v>160</v>
      </c>
      <c r="U55" s="2"/>
    </row>
    <row r="56" spans="1:21" ht="19.5" thickBot="1" x14ac:dyDescent="0.3">
      <c r="A56" s="115" t="s">
        <v>24</v>
      </c>
      <c r="B56" s="116"/>
      <c r="C56" s="117"/>
      <c r="D56" s="19">
        <f>SUM(D31:D54)</f>
        <v>7</v>
      </c>
      <c r="E56" s="16">
        <f>SUM(E31:E54)</f>
        <v>252</v>
      </c>
      <c r="F56" s="19">
        <f>SUM(F31:F54)</f>
        <v>9</v>
      </c>
      <c r="G56" s="16">
        <f>SUM(G31:G54)</f>
        <v>324</v>
      </c>
      <c r="H56" s="19">
        <f t="shared" ref="H56:M56" si="8">SUM(H39:H54)</f>
        <v>13</v>
      </c>
      <c r="I56" s="16">
        <f t="shared" si="8"/>
        <v>468</v>
      </c>
      <c r="J56" s="19">
        <f t="shared" si="8"/>
        <v>14</v>
      </c>
      <c r="K56" s="16">
        <f t="shared" si="8"/>
        <v>504</v>
      </c>
      <c r="L56" s="19">
        <f t="shared" si="8"/>
        <v>24</v>
      </c>
      <c r="M56" s="16">
        <f t="shared" si="8"/>
        <v>744</v>
      </c>
      <c r="N56" s="30">
        <f>E56+G56+I56+K56+M56</f>
        <v>2292</v>
      </c>
      <c r="O56" s="8"/>
      <c r="P56" s="19">
        <f>SUM(P31:P55)</f>
        <v>34</v>
      </c>
      <c r="Q56" s="16">
        <f>SUM(Q31:Q53)</f>
        <v>1224</v>
      </c>
      <c r="R56" s="19">
        <f>SUM(R31:R55)</f>
        <v>34</v>
      </c>
      <c r="S56" s="16">
        <f>SUM(S31:S54)</f>
        <v>1053</v>
      </c>
      <c r="T56" s="38">
        <f>SUM(T31:T54)</f>
        <v>2277</v>
      </c>
      <c r="U56" s="8"/>
    </row>
    <row r="57" spans="1:21" ht="20.25" thickTop="1" thickBot="1" x14ac:dyDescent="0.3">
      <c r="A57" s="72" t="s">
        <v>9</v>
      </c>
      <c r="B57" s="73"/>
      <c r="C57" s="74"/>
      <c r="D57" s="17">
        <f>(D30+D56)</f>
        <v>34</v>
      </c>
      <c r="E57" s="18">
        <f>(E30+E56)</f>
        <v>1224</v>
      </c>
      <c r="F57" s="17">
        <f>(F30+F56)</f>
        <v>34</v>
      </c>
      <c r="G57" s="18">
        <f>(G30+G56)</f>
        <v>1332</v>
      </c>
      <c r="H57" s="17">
        <f>(H30+H56)</f>
        <v>34</v>
      </c>
      <c r="I57" s="18">
        <f>(I30+I55+I56)</f>
        <v>1330</v>
      </c>
      <c r="J57" s="17">
        <f>(J30+J56)</f>
        <v>34</v>
      </c>
      <c r="K57" s="18">
        <f>(K30+K55+K56)</f>
        <v>1256</v>
      </c>
      <c r="L57" s="17">
        <f>(L30+L56)</f>
        <v>34</v>
      </c>
      <c r="M57" s="18">
        <f>(M30+M55+M56)</f>
        <v>1054</v>
      </c>
      <c r="N57" s="31">
        <f>(E57+G57+I57+K57+M57)</f>
        <v>6196</v>
      </c>
      <c r="O57" s="33"/>
      <c r="P57" s="17">
        <f>P56</f>
        <v>34</v>
      </c>
      <c r="Q57" s="18">
        <f>(Q55+Q56)</f>
        <v>1384</v>
      </c>
      <c r="R57" s="17">
        <f>R56</f>
        <v>34</v>
      </c>
      <c r="S57" s="18">
        <f>S56</f>
        <v>1053</v>
      </c>
      <c r="T57" s="39">
        <f>(Q57+S57)</f>
        <v>2437</v>
      </c>
      <c r="U57" s="2"/>
    </row>
    <row r="58" spans="1:21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60" spans="1:21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5.75" x14ac:dyDescent="0.25">
      <c r="B61" s="70" t="s">
        <v>43</v>
      </c>
      <c r="C61" s="70"/>
      <c r="D61" s="70"/>
      <c r="E61" s="70"/>
      <c r="F61" s="70"/>
      <c r="G61" s="70"/>
      <c r="H61" s="70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5.75" x14ac:dyDescent="0.25">
      <c r="B62" s="3"/>
      <c r="C62" s="40" t="s">
        <v>32</v>
      </c>
      <c r="D62" s="70" t="s">
        <v>26</v>
      </c>
      <c r="E62" s="70"/>
      <c r="F62" s="70"/>
      <c r="G62" s="70"/>
      <c r="H62" s="70"/>
    </row>
    <row r="63" spans="1:21" ht="21" customHeight="1" x14ac:dyDescent="0.25">
      <c r="B63" s="71" t="s">
        <v>41</v>
      </c>
      <c r="C63" s="40"/>
      <c r="D63" s="40" t="s">
        <v>27</v>
      </c>
      <c r="E63" s="40" t="s">
        <v>28</v>
      </c>
      <c r="F63" s="40" t="s">
        <v>29</v>
      </c>
      <c r="G63" s="40" t="s">
        <v>30</v>
      </c>
      <c r="H63" s="40" t="s">
        <v>31</v>
      </c>
    </row>
    <row r="64" spans="1:21" ht="21" customHeight="1" x14ac:dyDescent="0.25">
      <c r="B64" s="71"/>
      <c r="C64" s="42" t="s">
        <v>79</v>
      </c>
      <c r="D64" s="42"/>
      <c r="E64" s="42"/>
      <c r="F64" s="42"/>
      <c r="G64" s="42"/>
      <c r="H64" s="42"/>
    </row>
    <row r="65" spans="1:8" ht="21" customHeight="1" x14ac:dyDescent="0.25">
      <c r="B65" s="71"/>
      <c r="C65" s="42" t="s">
        <v>150</v>
      </c>
      <c r="D65" s="42">
        <v>1</v>
      </c>
      <c r="E65" s="42"/>
      <c r="F65" s="42"/>
      <c r="G65" s="42"/>
      <c r="H65" s="42"/>
    </row>
    <row r="66" spans="1:8" ht="21" customHeight="1" x14ac:dyDescent="0.25">
      <c r="B66" s="71"/>
      <c r="C66" s="42" t="s">
        <v>54</v>
      </c>
      <c r="D66" s="42"/>
      <c r="E66" s="42"/>
      <c r="F66" s="42"/>
      <c r="G66" s="42"/>
      <c r="H66" s="42"/>
    </row>
    <row r="67" spans="1:8" ht="21" customHeight="1" x14ac:dyDescent="0.25">
      <c r="B67" s="71"/>
      <c r="C67" s="42" t="s">
        <v>51</v>
      </c>
      <c r="D67" s="42"/>
      <c r="E67" s="42"/>
      <c r="F67" s="42"/>
      <c r="G67" s="42"/>
      <c r="H67" s="42"/>
    </row>
    <row r="68" spans="1:8" ht="21" customHeight="1" x14ac:dyDescent="0.25">
      <c r="B68" s="71"/>
      <c r="C68" s="42" t="s">
        <v>151</v>
      </c>
      <c r="D68" s="42">
        <v>2</v>
      </c>
      <c r="E68" s="42">
        <v>1</v>
      </c>
      <c r="F68" s="42">
        <v>2</v>
      </c>
      <c r="G68" s="42">
        <v>2</v>
      </c>
      <c r="H68" s="42"/>
    </row>
    <row r="69" spans="1:8" ht="21" customHeight="1" x14ac:dyDescent="0.25">
      <c r="B69" s="71"/>
      <c r="C69" s="42" t="s">
        <v>84</v>
      </c>
      <c r="D69" s="42"/>
      <c r="E69" s="42"/>
      <c r="F69" s="42"/>
      <c r="G69" s="42"/>
      <c r="H69" s="42">
        <v>1</v>
      </c>
    </row>
    <row r="70" spans="1:8" ht="21" customHeight="1" x14ac:dyDescent="0.25">
      <c r="B70" s="71"/>
      <c r="C70" s="42" t="s">
        <v>149</v>
      </c>
      <c r="D70" s="42"/>
      <c r="E70" s="42"/>
      <c r="F70" s="42"/>
      <c r="G70" s="42"/>
      <c r="H70" s="42">
        <v>1</v>
      </c>
    </row>
    <row r="71" spans="1:8" ht="21" customHeight="1" x14ac:dyDescent="0.25">
      <c r="B71" s="71"/>
      <c r="C71" s="42" t="s">
        <v>85</v>
      </c>
      <c r="D71" s="42"/>
      <c r="E71" s="42"/>
      <c r="F71" s="42"/>
      <c r="G71" s="42"/>
      <c r="H71" s="42">
        <v>2</v>
      </c>
    </row>
    <row r="72" spans="1:8" ht="21" customHeight="1" x14ac:dyDescent="0.25">
      <c r="B72" s="71"/>
      <c r="C72" s="42" t="s">
        <v>86</v>
      </c>
      <c r="D72" s="42"/>
      <c r="E72" s="42"/>
      <c r="F72" s="42"/>
      <c r="G72" s="42"/>
      <c r="H72" s="42">
        <v>2</v>
      </c>
    </row>
    <row r="73" spans="1:8" ht="21" customHeight="1" x14ac:dyDescent="0.25">
      <c r="B73" s="71" t="s">
        <v>42</v>
      </c>
      <c r="C73" s="42" t="s">
        <v>95</v>
      </c>
      <c r="D73" s="42"/>
      <c r="E73" s="42"/>
      <c r="F73" s="42">
        <v>0.5</v>
      </c>
      <c r="G73" s="42">
        <v>1</v>
      </c>
      <c r="H73" s="42"/>
    </row>
    <row r="74" spans="1:8" ht="21" customHeight="1" x14ac:dyDescent="0.25">
      <c r="B74" s="71"/>
      <c r="C74" s="42" t="s">
        <v>102</v>
      </c>
      <c r="D74" s="42"/>
      <c r="E74" s="42"/>
      <c r="F74" s="42">
        <v>0.5</v>
      </c>
      <c r="G74" s="42">
        <v>1</v>
      </c>
      <c r="H74" s="42"/>
    </row>
    <row r="75" spans="1:8" ht="21" customHeight="1" x14ac:dyDescent="0.25">
      <c r="B75" s="71"/>
      <c r="C75" s="42" t="s">
        <v>110</v>
      </c>
      <c r="D75" s="42"/>
      <c r="E75" s="42"/>
      <c r="F75" s="42"/>
      <c r="G75" s="42"/>
      <c r="H75" s="42">
        <v>1</v>
      </c>
    </row>
    <row r="76" spans="1:8" ht="21" customHeight="1" x14ac:dyDescent="0.25">
      <c r="B76" s="71"/>
      <c r="C76" s="42"/>
      <c r="D76" s="42"/>
      <c r="E76" s="42"/>
      <c r="F76" s="42"/>
      <c r="G76" s="42"/>
      <c r="H76" s="42"/>
    </row>
    <row r="77" spans="1:8" ht="15.75" x14ac:dyDescent="0.25">
      <c r="B77" s="67" t="s">
        <v>33</v>
      </c>
      <c r="C77" s="68"/>
      <c r="D77" s="41">
        <f>SUM(D64:D76)</f>
        <v>3</v>
      </c>
      <c r="E77" s="41">
        <f>SUM(E64:E76)</f>
        <v>1</v>
      </c>
      <c r="F77" s="41">
        <f>SUM(F64:F76)</f>
        <v>3</v>
      </c>
      <c r="G77" s="41">
        <f>SUM(G64:G76)</f>
        <v>4</v>
      </c>
      <c r="H77" s="41">
        <f>SUM(H64:H76)</f>
        <v>7</v>
      </c>
    </row>
    <row r="80" spans="1:8" x14ac:dyDescent="0.25">
      <c r="A80" s="69" t="s">
        <v>44</v>
      </c>
      <c r="B80" s="69"/>
      <c r="C80" s="1" t="s">
        <v>81</v>
      </c>
    </row>
    <row r="81" spans="3:3" x14ac:dyDescent="0.25">
      <c r="C81" s="1" t="s">
        <v>82</v>
      </c>
    </row>
    <row r="82" spans="3:3" x14ac:dyDescent="0.25">
      <c r="C82" s="1" t="s">
        <v>111</v>
      </c>
    </row>
  </sheetData>
  <mergeCells count="49">
    <mergeCell ref="A3:C3"/>
    <mergeCell ref="D3:N3"/>
    <mergeCell ref="P3:T3"/>
    <mergeCell ref="A1:C1"/>
    <mergeCell ref="D1:T1"/>
    <mergeCell ref="A2:C2"/>
    <mergeCell ref="D2:N2"/>
    <mergeCell ref="P2:T2"/>
    <mergeCell ref="A4:C4"/>
    <mergeCell ref="D4:N4"/>
    <mergeCell ref="P4:T4"/>
    <mergeCell ref="A5:C5"/>
    <mergeCell ref="D5:N5"/>
    <mergeCell ref="P5:T5"/>
    <mergeCell ref="L8:M8"/>
    <mergeCell ref="A6:C6"/>
    <mergeCell ref="D6:N6"/>
    <mergeCell ref="P6:T6"/>
    <mergeCell ref="A7:C7"/>
    <mergeCell ref="D7:N7"/>
    <mergeCell ref="P7:T7"/>
    <mergeCell ref="A56:C56"/>
    <mergeCell ref="P8:Q8"/>
    <mergeCell ref="R8:S8"/>
    <mergeCell ref="A9:C9"/>
    <mergeCell ref="D9:E9"/>
    <mergeCell ref="F9:G9"/>
    <mergeCell ref="H9:I9"/>
    <mergeCell ref="J9:K9"/>
    <mergeCell ref="L9:M9"/>
    <mergeCell ref="P9:Q9"/>
    <mergeCell ref="R9:S9"/>
    <mergeCell ref="A8:C8"/>
    <mergeCell ref="D8:E8"/>
    <mergeCell ref="F8:G8"/>
    <mergeCell ref="H8:I8"/>
    <mergeCell ref="J8:K8"/>
    <mergeCell ref="A10:B29"/>
    <mergeCell ref="A30:C30"/>
    <mergeCell ref="A31:A55"/>
    <mergeCell ref="B31:B38"/>
    <mergeCell ref="B39:B55"/>
    <mergeCell ref="A80:B80"/>
    <mergeCell ref="A57:C57"/>
    <mergeCell ref="B61:H61"/>
    <mergeCell ref="D62:H62"/>
    <mergeCell ref="B63:B72"/>
    <mergeCell ref="B73:B76"/>
    <mergeCell ref="B77:C77"/>
  </mergeCells>
  <pageMargins left="0.7" right="0.7" top="0.75" bottom="0.75" header="0.3" footer="0.3"/>
  <pageSetup paperSize="8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E7B5D-3F1F-4EBB-8262-1489EE551A0A}">
  <dimension ref="A1:U70"/>
  <sheetViews>
    <sheetView topLeftCell="C37" zoomScale="110" zoomScaleNormal="110" workbookViewId="0">
      <selection activeCell="F26" sqref="F25:F26"/>
    </sheetView>
  </sheetViews>
  <sheetFormatPr defaultColWidth="8.85546875" defaultRowHeight="15" x14ac:dyDescent="0.25"/>
  <cols>
    <col min="1" max="2" width="8.85546875" style="1"/>
    <col min="3" max="3" width="55.85546875" style="1" customWidth="1"/>
    <col min="4" max="13" width="8.85546875" style="1"/>
    <col min="14" max="14" width="14.42578125" style="1" customWidth="1"/>
    <col min="15" max="15" width="8.85546875" style="1"/>
    <col min="16" max="16" width="11.140625" style="1" bestFit="1" customWidth="1"/>
    <col min="17" max="17" width="8.85546875" style="1"/>
    <col min="18" max="18" width="11.140625" style="1" bestFit="1" customWidth="1"/>
    <col min="19" max="19" width="8.85546875" style="1"/>
    <col min="20" max="20" width="13.42578125" style="1" customWidth="1"/>
    <col min="21" max="16384" width="8.85546875" style="1"/>
  </cols>
  <sheetData>
    <row r="1" spans="1:21" ht="19.5" thickBot="1" x14ac:dyDescent="0.3">
      <c r="A1" s="89" t="s">
        <v>38</v>
      </c>
      <c r="B1" s="90"/>
      <c r="C1" s="91"/>
      <c r="D1" s="83" t="s">
        <v>49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5"/>
    </row>
    <row r="2" spans="1:21" ht="15.75" customHeight="1" x14ac:dyDescent="0.25">
      <c r="A2" s="86" t="s">
        <v>7</v>
      </c>
      <c r="B2" s="87"/>
      <c r="C2" s="88"/>
      <c r="D2" s="95" t="s">
        <v>66</v>
      </c>
      <c r="E2" s="96"/>
      <c r="F2" s="96"/>
      <c r="G2" s="96"/>
      <c r="H2" s="96"/>
      <c r="I2" s="96"/>
      <c r="J2" s="96"/>
      <c r="K2" s="96"/>
      <c r="L2" s="96"/>
      <c r="M2" s="96"/>
      <c r="N2" s="97"/>
      <c r="P2" s="109"/>
      <c r="Q2" s="110"/>
      <c r="R2" s="110"/>
      <c r="S2" s="110"/>
      <c r="T2" s="111"/>
    </row>
    <row r="3" spans="1:21" ht="15.75" customHeight="1" x14ac:dyDescent="0.25">
      <c r="A3" s="86" t="s">
        <v>5</v>
      </c>
      <c r="B3" s="87"/>
      <c r="C3" s="88"/>
      <c r="D3" s="92" t="s">
        <v>65</v>
      </c>
      <c r="E3" s="93"/>
      <c r="F3" s="93"/>
      <c r="G3" s="93"/>
      <c r="H3" s="93"/>
      <c r="I3" s="93"/>
      <c r="J3" s="93"/>
      <c r="K3" s="93"/>
      <c r="L3" s="93"/>
      <c r="M3" s="93"/>
      <c r="N3" s="94"/>
      <c r="P3" s="101"/>
      <c r="Q3" s="102"/>
      <c r="R3" s="102"/>
      <c r="S3" s="102"/>
      <c r="T3" s="103"/>
    </row>
    <row r="4" spans="1:21" ht="15.75" customHeight="1" x14ac:dyDescent="0.25">
      <c r="A4" s="86" t="s">
        <v>6</v>
      </c>
      <c r="B4" s="87"/>
      <c r="C4" s="88"/>
      <c r="D4" s="92" t="s">
        <v>64</v>
      </c>
      <c r="E4" s="93"/>
      <c r="F4" s="93"/>
      <c r="G4" s="93"/>
      <c r="H4" s="93"/>
      <c r="I4" s="93"/>
      <c r="J4" s="93"/>
      <c r="K4" s="93"/>
      <c r="L4" s="93"/>
      <c r="M4" s="93"/>
      <c r="N4" s="94"/>
      <c r="P4" s="101"/>
      <c r="Q4" s="102"/>
      <c r="R4" s="102"/>
      <c r="S4" s="102"/>
      <c r="T4" s="103"/>
    </row>
    <row r="5" spans="1:21" ht="15.75" customHeight="1" x14ac:dyDescent="0.25">
      <c r="A5" s="86" t="s">
        <v>36</v>
      </c>
      <c r="B5" s="87"/>
      <c r="C5" s="88"/>
      <c r="D5" s="120">
        <v>44075</v>
      </c>
      <c r="E5" s="93"/>
      <c r="F5" s="93"/>
      <c r="G5" s="93"/>
      <c r="H5" s="93"/>
      <c r="I5" s="93"/>
      <c r="J5" s="93"/>
      <c r="K5" s="93"/>
      <c r="L5" s="93"/>
      <c r="M5" s="93"/>
      <c r="N5" s="94"/>
      <c r="P5" s="101"/>
      <c r="Q5" s="102"/>
      <c r="R5" s="102"/>
      <c r="S5" s="102"/>
      <c r="T5" s="103"/>
    </row>
    <row r="6" spans="1:21" ht="15.75" customHeight="1" x14ac:dyDescent="0.25">
      <c r="A6" s="86" t="s">
        <v>8</v>
      </c>
      <c r="B6" s="87"/>
      <c r="C6" s="88"/>
      <c r="D6" s="92" t="s">
        <v>15</v>
      </c>
      <c r="E6" s="93"/>
      <c r="F6" s="93"/>
      <c r="G6" s="93"/>
      <c r="H6" s="93"/>
      <c r="I6" s="93"/>
      <c r="J6" s="93"/>
      <c r="K6" s="93"/>
      <c r="L6" s="93"/>
      <c r="M6" s="93"/>
      <c r="N6" s="94"/>
      <c r="P6" s="101" t="s">
        <v>16</v>
      </c>
      <c r="Q6" s="102"/>
      <c r="R6" s="102"/>
      <c r="S6" s="102"/>
      <c r="T6" s="103"/>
    </row>
    <row r="7" spans="1:21" ht="35.450000000000003" customHeight="1" thickBot="1" x14ac:dyDescent="0.3">
      <c r="A7" s="86" t="s">
        <v>17</v>
      </c>
      <c r="B7" s="87"/>
      <c r="C7" s="88"/>
      <c r="D7" s="98" t="s">
        <v>34</v>
      </c>
      <c r="E7" s="99"/>
      <c r="F7" s="99"/>
      <c r="G7" s="99"/>
      <c r="H7" s="99"/>
      <c r="I7" s="99"/>
      <c r="J7" s="99"/>
      <c r="K7" s="99"/>
      <c r="L7" s="99"/>
      <c r="M7" s="99"/>
      <c r="N7" s="100"/>
      <c r="O7" s="2"/>
      <c r="P7" s="104" t="s">
        <v>37</v>
      </c>
      <c r="Q7" s="105"/>
      <c r="R7" s="105"/>
      <c r="S7" s="105"/>
      <c r="T7" s="106"/>
      <c r="U7" s="2"/>
    </row>
    <row r="8" spans="1:21" ht="31.5" x14ac:dyDescent="0.25">
      <c r="A8" s="75" t="s">
        <v>40</v>
      </c>
      <c r="B8" s="76"/>
      <c r="C8" s="77"/>
      <c r="D8" s="107" t="s">
        <v>10</v>
      </c>
      <c r="E8" s="108"/>
      <c r="F8" s="107" t="s">
        <v>11</v>
      </c>
      <c r="G8" s="108"/>
      <c r="H8" s="107" t="s">
        <v>12</v>
      </c>
      <c r="I8" s="108"/>
      <c r="J8" s="107" t="s">
        <v>13</v>
      </c>
      <c r="K8" s="108"/>
      <c r="L8" s="107" t="s">
        <v>14</v>
      </c>
      <c r="M8" s="108"/>
      <c r="N8" s="32" t="s">
        <v>18</v>
      </c>
      <c r="O8" s="2"/>
      <c r="P8" s="121" t="s">
        <v>20</v>
      </c>
      <c r="Q8" s="122"/>
      <c r="R8" s="121" t="s">
        <v>21</v>
      </c>
      <c r="S8" s="122"/>
      <c r="T8" s="36" t="s">
        <v>18</v>
      </c>
      <c r="U8" s="2"/>
    </row>
    <row r="9" spans="1:21" ht="15" customHeight="1" x14ac:dyDescent="0.25">
      <c r="A9" s="75" t="s">
        <v>0</v>
      </c>
      <c r="B9" s="76"/>
      <c r="C9" s="77"/>
      <c r="D9" s="118" t="s">
        <v>1</v>
      </c>
      <c r="E9" s="119"/>
      <c r="F9" s="118" t="s">
        <v>1</v>
      </c>
      <c r="G9" s="119"/>
      <c r="H9" s="118" t="s">
        <v>1</v>
      </c>
      <c r="I9" s="119"/>
      <c r="J9" s="118" t="s">
        <v>1</v>
      </c>
      <c r="K9" s="119"/>
      <c r="L9" s="118" t="s">
        <v>1</v>
      </c>
      <c r="M9" s="119"/>
      <c r="N9" s="25" t="s">
        <v>19</v>
      </c>
      <c r="O9" s="2"/>
      <c r="P9" s="118" t="s">
        <v>1</v>
      </c>
      <c r="Q9" s="119"/>
      <c r="R9" s="118" t="s">
        <v>1</v>
      </c>
      <c r="S9" s="119"/>
      <c r="T9" s="25" t="s">
        <v>19</v>
      </c>
      <c r="U9" s="2"/>
    </row>
    <row r="10" spans="1:21" ht="15.75" customHeight="1" thickBot="1" x14ac:dyDescent="0.3">
      <c r="A10" s="78" t="s">
        <v>35</v>
      </c>
      <c r="B10" s="79"/>
      <c r="C10" s="20"/>
      <c r="D10" s="4" t="s">
        <v>2</v>
      </c>
      <c r="E10" s="23" t="s">
        <v>3</v>
      </c>
      <c r="F10" s="4" t="s">
        <v>2</v>
      </c>
      <c r="G10" s="23" t="s">
        <v>3</v>
      </c>
      <c r="H10" s="4" t="s">
        <v>2</v>
      </c>
      <c r="I10" s="23" t="s">
        <v>3</v>
      </c>
      <c r="J10" s="4" t="s">
        <v>2</v>
      </c>
      <c r="K10" s="23" t="s">
        <v>3</v>
      </c>
      <c r="L10" s="4" t="s">
        <v>2</v>
      </c>
      <c r="M10" s="23" t="s">
        <v>3</v>
      </c>
      <c r="N10" s="26"/>
      <c r="O10" s="2"/>
      <c r="P10" s="4" t="s">
        <v>2</v>
      </c>
      <c r="Q10" s="23" t="s">
        <v>3</v>
      </c>
      <c r="R10" s="4" t="s">
        <v>2</v>
      </c>
      <c r="S10" s="23" t="s">
        <v>3</v>
      </c>
      <c r="T10" s="26"/>
      <c r="U10" s="2"/>
    </row>
    <row r="11" spans="1:21" x14ac:dyDescent="0.25">
      <c r="A11" s="78"/>
      <c r="B11" s="79"/>
      <c r="C11" s="21" t="s">
        <v>51</v>
      </c>
      <c r="D11" s="5">
        <v>2</v>
      </c>
      <c r="E11" s="24">
        <v>72</v>
      </c>
      <c r="F11" s="5">
        <v>4</v>
      </c>
      <c r="G11" s="24">
        <v>144</v>
      </c>
      <c r="H11" s="5">
        <v>2</v>
      </c>
      <c r="I11" s="24">
        <v>72</v>
      </c>
      <c r="J11" s="5">
        <v>3</v>
      </c>
      <c r="K11" s="24">
        <v>93</v>
      </c>
      <c r="L11" s="5"/>
      <c r="M11" s="24"/>
      <c r="N11" s="27">
        <f>E11+G11+I11+K11+M11</f>
        <v>381</v>
      </c>
      <c r="O11" s="2"/>
      <c r="P11" s="12"/>
      <c r="Q11" s="13"/>
      <c r="R11" s="12"/>
      <c r="S11" s="13"/>
      <c r="T11" s="37">
        <f>(Q11+S11)</f>
        <v>0</v>
      </c>
      <c r="U11" s="2"/>
    </row>
    <row r="12" spans="1:21" x14ac:dyDescent="0.25">
      <c r="A12" s="78"/>
      <c r="B12" s="79"/>
      <c r="C12" s="21" t="s">
        <v>52</v>
      </c>
      <c r="D12" s="6">
        <v>2</v>
      </c>
      <c r="E12" s="21">
        <v>72</v>
      </c>
      <c r="F12" s="6">
        <v>1</v>
      </c>
      <c r="G12" s="21">
        <v>36</v>
      </c>
      <c r="H12" s="6">
        <v>1</v>
      </c>
      <c r="I12" s="21">
        <v>36</v>
      </c>
      <c r="J12" s="6">
        <v>1</v>
      </c>
      <c r="K12" s="21">
        <v>31</v>
      </c>
      <c r="L12" s="6"/>
      <c r="M12" s="21"/>
      <c r="N12" s="27">
        <f>E12+G12+I12+K12+M11</f>
        <v>175</v>
      </c>
      <c r="O12" s="2"/>
      <c r="P12" s="14"/>
      <c r="Q12" s="34"/>
      <c r="R12" s="14"/>
      <c r="S12" s="34"/>
      <c r="T12" s="37">
        <f t="shared" ref="T12:T29" si="0">(Q12+S12)</f>
        <v>0</v>
      </c>
      <c r="U12" s="2"/>
    </row>
    <row r="13" spans="1:21" x14ac:dyDescent="0.25">
      <c r="A13" s="78"/>
      <c r="B13" s="79"/>
      <c r="C13" s="21" t="s">
        <v>80</v>
      </c>
      <c r="D13" s="6">
        <v>4</v>
      </c>
      <c r="E13" s="21">
        <v>144</v>
      </c>
      <c r="F13" s="6">
        <v>4</v>
      </c>
      <c r="G13" s="21">
        <v>144</v>
      </c>
      <c r="H13" s="6">
        <v>3</v>
      </c>
      <c r="I13" s="21">
        <v>108</v>
      </c>
      <c r="J13" s="6">
        <v>3</v>
      </c>
      <c r="K13" s="21">
        <v>93</v>
      </c>
      <c r="L13" s="6">
        <v>3</v>
      </c>
      <c r="M13" s="21">
        <v>93</v>
      </c>
      <c r="N13" s="27">
        <f t="shared" ref="N13:N28" si="1">E13+G13+I13+K13+M12</f>
        <v>489</v>
      </c>
      <c r="O13" s="2"/>
      <c r="P13" s="14"/>
      <c r="Q13" s="34"/>
      <c r="R13" s="14"/>
      <c r="S13" s="34"/>
      <c r="T13" s="37">
        <f t="shared" si="0"/>
        <v>0</v>
      </c>
      <c r="U13" s="2"/>
    </row>
    <row r="14" spans="1:21" x14ac:dyDescent="0.25">
      <c r="A14" s="78"/>
      <c r="B14" s="79"/>
      <c r="C14" s="21" t="s">
        <v>79</v>
      </c>
      <c r="D14" s="6">
        <v>4.5</v>
      </c>
      <c r="E14" s="21">
        <v>162</v>
      </c>
      <c r="F14" s="6">
        <v>4</v>
      </c>
      <c r="G14" s="21">
        <v>144</v>
      </c>
      <c r="H14" s="6">
        <v>3</v>
      </c>
      <c r="I14" s="21">
        <v>108</v>
      </c>
      <c r="J14" s="6">
        <v>4</v>
      </c>
      <c r="K14" s="21">
        <v>124</v>
      </c>
      <c r="L14" s="6"/>
      <c r="M14" s="21"/>
      <c r="N14" s="27">
        <f t="shared" si="1"/>
        <v>631</v>
      </c>
      <c r="O14" s="2"/>
      <c r="P14" s="14"/>
      <c r="Q14" s="34"/>
      <c r="R14" s="14"/>
      <c r="S14" s="34"/>
      <c r="T14" s="37">
        <f t="shared" si="0"/>
        <v>0</v>
      </c>
      <c r="U14" s="2"/>
    </row>
    <row r="15" spans="1:21" x14ac:dyDescent="0.25">
      <c r="A15" s="78"/>
      <c r="B15" s="79"/>
      <c r="C15" s="21" t="s">
        <v>54</v>
      </c>
      <c r="D15" s="6">
        <v>3</v>
      </c>
      <c r="E15" s="21">
        <v>108</v>
      </c>
      <c r="F15" s="6">
        <v>3</v>
      </c>
      <c r="G15" s="21">
        <v>108</v>
      </c>
      <c r="H15" s="6">
        <v>3</v>
      </c>
      <c r="I15" s="21">
        <v>108</v>
      </c>
      <c r="J15" s="6">
        <v>2</v>
      </c>
      <c r="K15" s="21">
        <v>62</v>
      </c>
      <c r="L15" s="6"/>
      <c r="M15" s="21"/>
      <c r="N15" s="27">
        <f t="shared" si="1"/>
        <v>386</v>
      </c>
      <c r="O15" s="2"/>
      <c r="P15" s="14"/>
      <c r="Q15" s="34"/>
      <c r="R15" s="14"/>
      <c r="S15" s="34"/>
      <c r="T15" s="37">
        <f t="shared" si="0"/>
        <v>0</v>
      </c>
      <c r="U15" s="2"/>
    </row>
    <row r="16" spans="1:21" x14ac:dyDescent="0.25">
      <c r="A16" s="78"/>
      <c r="B16" s="79"/>
      <c r="C16" s="21" t="s">
        <v>55</v>
      </c>
      <c r="D16" s="6"/>
      <c r="E16" s="21"/>
      <c r="F16" s="6"/>
      <c r="G16" s="21"/>
      <c r="H16" s="6"/>
      <c r="I16" s="21"/>
      <c r="J16" s="6">
        <v>1</v>
      </c>
      <c r="K16" s="21">
        <v>31</v>
      </c>
      <c r="L16" s="6"/>
      <c r="M16" s="21"/>
      <c r="N16" s="27">
        <f t="shared" si="1"/>
        <v>31</v>
      </c>
      <c r="O16" s="2"/>
      <c r="P16" s="14"/>
      <c r="Q16" s="34"/>
      <c r="R16" s="14"/>
      <c r="S16" s="34"/>
      <c r="T16" s="37">
        <f t="shared" si="0"/>
        <v>0</v>
      </c>
      <c r="U16" s="2"/>
    </row>
    <row r="17" spans="1:21" x14ac:dyDescent="0.25">
      <c r="A17" s="78"/>
      <c r="B17" s="79"/>
      <c r="C17" s="21" t="s">
        <v>78</v>
      </c>
      <c r="D17" s="6">
        <v>2.5</v>
      </c>
      <c r="E17" s="21">
        <v>90</v>
      </c>
      <c r="F17" s="6">
        <v>1</v>
      </c>
      <c r="G17" s="21">
        <v>36</v>
      </c>
      <c r="H17" s="6"/>
      <c r="I17" s="21"/>
      <c r="J17" s="6"/>
      <c r="K17" s="21"/>
      <c r="L17" s="6"/>
      <c r="M17" s="21"/>
      <c r="N17" s="27">
        <f t="shared" si="1"/>
        <v>126</v>
      </c>
      <c r="O17" s="2"/>
      <c r="P17" s="14"/>
      <c r="Q17" s="34"/>
      <c r="R17" s="14"/>
      <c r="S17" s="34"/>
      <c r="T17" s="37">
        <f t="shared" si="0"/>
        <v>0</v>
      </c>
      <c r="U17" s="2"/>
    </row>
    <row r="18" spans="1:21" x14ac:dyDescent="0.25">
      <c r="A18" s="78"/>
      <c r="B18" s="79"/>
      <c r="C18" s="21" t="s">
        <v>57</v>
      </c>
      <c r="D18" s="6">
        <v>4</v>
      </c>
      <c r="E18" s="21">
        <v>144</v>
      </c>
      <c r="F18" s="6">
        <v>4</v>
      </c>
      <c r="G18" s="21">
        <v>144</v>
      </c>
      <c r="H18" s="6">
        <v>3</v>
      </c>
      <c r="I18" s="21">
        <v>108</v>
      </c>
      <c r="J18" s="6">
        <v>3</v>
      </c>
      <c r="K18" s="21">
        <v>93</v>
      </c>
      <c r="L18" s="6"/>
      <c r="M18" s="21"/>
      <c r="N18" s="27">
        <f t="shared" si="1"/>
        <v>489</v>
      </c>
      <c r="O18" s="2"/>
      <c r="P18" s="14"/>
      <c r="Q18" s="34"/>
      <c r="R18" s="14"/>
      <c r="S18" s="34"/>
      <c r="T18" s="37">
        <f t="shared" si="0"/>
        <v>0</v>
      </c>
      <c r="U18" s="2"/>
    </row>
    <row r="19" spans="1:21" x14ac:dyDescent="0.25">
      <c r="A19" s="78"/>
      <c r="B19" s="79"/>
      <c r="C19" s="21" t="s">
        <v>58</v>
      </c>
      <c r="D19" s="6">
        <v>1</v>
      </c>
      <c r="E19" s="21">
        <v>36</v>
      </c>
      <c r="F19" s="6">
        <v>1</v>
      </c>
      <c r="G19" s="21">
        <v>36</v>
      </c>
      <c r="H19" s="6">
        <v>1</v>
      </c>
      <c r="I19" s="21">
        <v>36</v>
      </c>
      <c r="J19" s="6">
        <v>1</v>
      </c>
      <c r="K19" s="21">
        <v>31</v>
      </c>
      <c r="L19" s="6">
        <v>1</v>
      </c>
      <c r="M19" s="21">
        <v>31</v>
      </c>
      <c r="N19" s="27">
        <f t="shared" si="1"/>
        <v>139</v>
      </c>
      <c r="O19" s="2"/>
      <c r="P19" s="14"/>
      <c r="Q19" s="34"/>
      <c r="R19" s="14"/>
      <c r="S19" s="34"/>
      <c r="T19" s="37">
        <f t="shared" si="0"/>
        <v>0</v>
      </c>
      <c r="U19" s="2"/>
    </row>
    <row r="20" spans="1:21" x14ac:dyDescent="0.25">
      <c r="A20" s="78"/>
      <c r="B20" s="79"/>
      <c r="C20" s="21" t="s">
        <v>59</v>
      </c>
      <c r="D20" s="6">
        <v>3</v>
      </c>
      <c r="E20" s="21">
        <v>108</v>
      </c>
      <c r="F20" s="6"/>
      <c r="G20" s="21"/>
      <c r="H20" s="6"/>
      <c r="I20" s="21"/>
      <c r="J20" s="6"/>
      <c r="K20" s="21"/>
      <c r="L20" s="6"/>
      <c r="M20" s="21"/>
      <c r="N20" s="27">
        <f t="shared" si="1"/>
        <v>139</v>
      </c>
      <c r="O20" s="2"/>
      <c r="P20" s="14"/>
      <c r="Q20" s="34"/>
      <c r="R20" s="14"/>
      <c r="S20" s="34"/>
      <c r="T20" s="37">
        <f t="shared" si="0"/>
        <v>0</v>
      </c>
      <c r="U20" s="2"/>
    </row>
    <row r="21" spans="1:21" x14ac:dyDescent="0.25">
      <c r="A21" s="78"/>
      <c r="B21" s="79"/>
      <c r="C21" s="21" t="s">
        <v>60</v>
      </c>
      <c r="D21" s="6"/>
      <c r="E21" s="21"/>
      <c r="F21" s="6">
        <v>2</v>
      </c>
      <c r="G21" s="21">
        <v>72</v>
      </c>
      <c r="H21" s="6">
        <v>2</v>
      </c>
      <c r="I21" s="21">
        <v>72</v>
      </c>
      <c r="J21" s="6"/>
      <c r="K21" s="21"/>
      <c r="L21" s="6"/>
      <c r="M21" s="21"/>
      <c r="N21" s="27">
        <f t="shared" si="1"/>
        <v>144</v>
      </c>
      <c r="O21" s="2"/>
      <c r="P21" s="14"/>
      <c r="Q21" s="34"/>
      <c r="R21" s="14"/>
      <c r="S21" s="34"/>
      <c r="T21" s="37">
        <f t="shared" si="0"/>
        <v>0</v>
      </c>
      <c r="U21" s="2"/>
    </row>
    <row r="22" spans="1:21" x14ac:dyDescent="0.25">
      <c r="A22" s="78"/>
      <c r="B22" s="79"/>
      <c r="C22" s="21" t="s">
        <v>61</v>
      </c>
      <c r="D22" s="6"/>
      <c r="E22" s="21"/>
      <c r="F22" s="6">
        <v>1</v>
      </c>
      <c r="G22" s="21">
        <v>36</v>
      </c>
      <c r="H22" s="6"/>
      <c r="I22" s="21"/>
      <c r="J22" s="6"/>
      <c r="K22" s="21"/>
      <c r="L22" s="6"/>
      <c r="M22" s="21"/>
      <c r="N22" s="27">
        <f t="shared" si="1"/>
        <v>36</v>
      </c>
      <c r="O22" s="2"/>
      <c r="P22" s="14"/>
      <c r="Q22" s="34"/>
      <c r="R22" s="14"/>
      <c r="S22" s="34"/>
      <c r="T22" s="37">
        <f t="shared" si="0"/>
        <v>0</v>
      </c>
      <c r="U22" s="2"/>
    </row>
    <row r="23" spans="1:21" x14ac:dyDescent="0.25">
      <c r="A23" s="78"/>
      <c r="B23" s="79"/>
      <c r="C23" s="21" t="s">
        <v>112</v>
      </c>
      <c r="D23" s="6"/>
      <c r="E23" s="21"/>
      <c r="F23" s="6"/>
      <c r="G23" s="21"/>
      <c r="H23" s="6">
        <v>2</v>
      </c>
      <c r="I23" s="21">
        <v>72</v>
      </c>
      <c r="J23" s="6">
        <v>2</v>
      </c>
      <c r="K23" s="21">
        <v>62</v>
      </c>
      <c r="L23" s="6"/>
      <c r="M23" s="21"/>
      <c r="N23" s="27">
        <f t="shared" si="1"/>
        <v>134</v>
      </c>
      <c r="O23" s="2"/>
      <c r="P23" s="14"/>
      <c r="Q23" s="34"/>
      <c r="R23" s="14"/>
      <c r="S23" s="34"/>
      <c r="T23" s="37"/>
      <c r="U23" s="2"/>
    </row>
    <row r="24" spans="1:21" x14ac:dyDescent="0.25">
      <c r="A24" s="78"/>
      <c r="B24" s="79"/>
      <c r="C24" s="53" t="s">
        <v>84</v>
      </c>
      <c r="D24" s="6"/>
      <c r="E24" s="21"/>
      <c r="F24" s="6"/>
      <c r="G24" s="21"/>
      <c r="H24" s="6"/>
      <c r="I24" s="21"/>
      <c r="J24" s="6"/>
      <c r="K24" s="21"/>
      <c r="L24" s="6">
        <v>1</v>
      </c>
      <c r="M24" s="21">
        <v>31</v>
      </c>
      <c r="N24" s="27">
        <f t="shared" si="1"/>
        <v>0</v>
      </c>
      <c r="O24" s="2"/>
      <c r="P24" s="14"/>
      <c r="Q24" s="34"/>
      <c r="R24" s="14"/>
      <c r="S24" s="34"/>
      <c r="T24" s="37">
        <f t="shared" si="0"/>
        <v>0</v>
      </c>
      <c r="U24" s="2"/>
    </row>
    <row r="25" spans="1:21" x14ac:dyDescent="0.25">
      <c r="A25" s="78"/>
      <c r="B25" s="79"/>
      <c r="C25" s="53" t="s">
        <v>149</v>
      </c>
      <c r="D25" s="6"/>
      <c r="E25" s="21"/>
      <c r="F25" s="6"/>
      <c r="G25" s="21"/>
      <c r="H25" s="6"/>
      <c r="I25" s="21"/>
      <c r="J25" s="6"/>
      <c r="K25" s="21"/>
      <c r="L25" s="6">
        <v>1</v>
      </c>
      <c r="M25" s="21">
        <v>31</v>
      </c>
      <c r="N25" s="27">
        <f t="shared" si="1"/>
        <v>31</v>
      </c>
      <c r="O25" s="2"/>
      <c r="P25" s="14"/>
      <c r="Q25" s="34"/>
      <c r="R25" s="14"/>
      <c r="S25" s="34"/>
      <c r="T25" s="37">
        <f t="shared" si="0"/>
        <v>0</v>
      </c>
      <c r="U25" s="2"/>
    </row>
    <row r="26" spans="1:21" x14ac:dyDescent="0.25">
      <c r="A26" s="78"/>
      <c r="B26" s="79"/>
      <c r="C26" s="53" t="s">
        <v>150</v>
      </c>
      <c r="D26" s="6">
        <v>1</v>
      </c>
      <c r="E26" s="21">
        <v>36</v>
      </c>
      <c r="F26" s="6"/>
      <c r="G26" s="21"/>
      <c r="H26" s="6"/>
      <c r="I26" s="21"/>
      <c r="J26" s="6"/>
      <c r="K26" s="21"/>
      <c r="L26" s="6"/>
      <c r="M26" s="21"/>
      <c r="N26" s="27"/>
      <c r="O26" s="2"/>
      <c r="P26" s="14"/>
      <c r="Q26" s="34"/>
      <c r="R26" s="14"/>
      <c r="S26" s="34"/>
      <c r="T26" s="37"/>
      <c r="U26" s="2"/>
    </row>
    <row r="27" spans="1:21" x14ac:dyDescent="0.25">
      <c r="A27" s="78"/>
      <c r="B27" s="79"/>
      <c r="C27" s="53" t="s">
        <v>85</v>
      </c>
      <c r="D27" s="6"/>
      <c r="E27" s="21"/>
      <c r="F27" s="6"/>
      <c r="G27" s="21"/>
      <c r="H27" s="6"/>
      <c r="I27" s="21"/>
      <c r="J27" s="6"/>
      <c r="K27" s="21"/>
      <c r="L27" s="6">
        <v>2</v>
      </c>
      <c r="M27" s="21">
        <v>62</v>
      </c>
      <c r="N27" s="27">
        <f>E27+G27+I27+K27+M25</f>
        <v>31</v>
      </c>
      <c r="O27" s="2"/>
      <c r="P27" s="14"/>
      <c r="Q27" s="34"/>
      <c r="R27" s="14"/>
      <c r="S27" s="34"/>
      <c r="T27" s="37">
        <f t="shared" si="0"/>
        <v>0</v>
      </c>
      <c r="U27" s="2"/>
    </row>
    <row r="28" spans="1:21" x14ac:dyDescent="0.25">
      <c r="A28" s="78"/>
      <c r="B28" s="79"/>
      <c r="C28" s="21" t="s">
        <v>86</v>
      </c>
      <c r="D28" s="6"/>
      <c r="E28" s="21"/>
      <c r="F28" s="6"/>
      <c r="G28" s="21"/>
      <c r="H28" s="6"/>
      <c r="I28" s="21"/>
      <c r="J28" s="6"/>
      <c r="K28" s="21"/>
      <c r="L28" s="6">
        <v>2</v>
      </c>
      <c r="M28" s="21">
        <v>62</v>
      </c>
      <c r="N28" s="27">
        <f t="shared" si="1"/>
        <v>62</v>
      </c>
      <c r="O28" s="2"/>
      <c r="P28" s="14"/>
      <c r="Q28" s="34"/>
      <c r="R28" s="14"/>
      <c r="S28" s="34"/>
      <c r="T28" s="37">
        <f t="shared" si="0"/>
        <v>0</v>
      </c>
      <c r="U28" s="2"/>
    </row>
    <row r="29" spans="1:21" ht="18.75" x14ac:dyDescent="0.25">
      <c r="A29" s="80" t="s">
        <v>25</v>
      </c>
      <c r="B29" s="81"/>
      <c r="C29" s="82"/>
      <c r="D29" s="7">
        <f t="shared" ref="D29:M29" si="2">SUM(D11:D28)</f>
        <v>27</v>
      </c>
      <c r="E29" s="11">
        <f t="shared" si="2"/>
        <v>972</v>
      </c>
      <c r="F29" s="7">
        <f t="shared" si="2"/>
        <v>25</v>
      </c>
      <c r="G29" s="11">
        <f t="shared" si="2"/>
        <v>900</v>
      </c>
      <c r="H29" s="7">
        <f t="shared" si="2"/>
        <v>20</v>
      </c>
      <c r="I29" s="11">
        <f t="shared" si="2"/>
        <v>720</v>
      </c>
      <c r="J29" s="7">
        <f t="shared" si="2"/>
        <v>20</v>
      </c>
      <c r="K29" s="11">
        <f t="shared" si="2"/>
        <v>620</v>
      </c>
      <c r="L29" s="7">
        <f t="shared" si="2"/>
        <v>10</v>
      </c>
      <c r="M29" s="11">
        <f t="shared" si="2"/>
        <v>310</v>
      </c>
      <c r="N29" s="27">
        <f>(E29+G29+I29+K29+M29)</f>
        <v>3522</v>
      </c>
      <c r="O29" s="8"/>
      <c r="P29" s="15"/>
      <c r="Q29" s="35"/>
      <c r="R29" s="15"/>
      <c r="S29" s="35"/>
      <c r="T29" s="37">
        <f t="shared" si="0"/>
        <v>0</v>
      </c>
      <c r="U29" s="8"/>
    </row>
    <row r="30" spans="1:21" ht="41.25" customHeight="1" x14ac:dyDescent="0.25">
      <c r="A30" s="78" t="s">
        <v>39</v>
      </c>
      <c r="B30" s="112" t="s">
        <v>22</v>
      </c>
      <c r="C30" s="10" t="s">
        <v>74</v>
      </c>
      <c r="D30" s="9"/>
      <c r="E30" s="10"/>
      <c r="F30" s="9">
        <v>0.5</v>
      </c>
      <c r="G30" s="10">
        <v>18</v>
      </c>
      <c r="H30" s="9"/>
      <c r="I30" s="10"/>
      <c r="J30" s="9"/>
      <c r="K30" s="10"/>
      <c r="L30" s="9"/>
      <c r="M30" s="10"/>
      <c r="N30" s="28">
        <f>E30+G30</f>
        <v>18</v>
      </c>
      <c r="O30" s="2"/>
      <c r="P30" s="9">
        <v>0.5</v>
      </c>
      <c r="Q30" s="10">
        <v>18</v>
      </c>
      <c r="R30" s="9"/>
      <c r="S30" s="10"/>
      <c r="T30" s="28">
        <f>Q30</f>
        <v>18</v>
      </c>
      <c r="U30" s="2"/>
    </row>
    <row r="31" spans="1:21" ht="41.25" customHeight="1" x14ac:dyDescent="0.25">
      <c r="A31" s="78"/>
      <c r="B31" s="112"/>
      <c r="C31" s="10" t="s">
        <v>113</v>
      </c>
      <c r="D31" s="9">
        <v>3</v>
      </c>
      <c r="E31" s="10">
        <v>108</v>
      </c>
      <c r="F31" s="9">
        <v>3.5</v>
      </c>
      <c r="G31" s="10">
        <v>126</v>
      </c>
      <c r="H31" s="9"/>
      <c r="I31" s="10"/>
      <c r="J31" s="9"/>
      <c r="K31" s="10"/>
      <c r="L31" s="9"/>
      <c r="M31" s="10"/>
      <c r="N31" s="28">
        <v>234</v>
      </c>
      <c r="O31" s="2"/>
      <c r="P31" s="9">
        <v>6.5</v>
      </c>
      <c r="Q31" s="10">
        <v>234</v>
      </c>
      <c r="R31" s="9"/>
      <c r="S31" s="10"/>
      <c r="T31" s="28">
        <v>234</v>
      </c>
      <c r="U31" s="2"/>
    </row>
    <row r="32" spans="1:21" ht="41.25" customHeight="1" x14ac:dyDescent="0.25">
      <c r="A32" s="78"/>
      <c r="B32" s="112"/>
      <c r="C32" s="10" t="s">
        <v>114</v>
      </c>
      <c r="D32" s="9">
        <v>3</v>
      </c>
      <c r="E32" s="10">
        <v>108</v>
      </c>
      <c r="F32" s="9">
        <v>3</v>
      </c>
      <c r="G32" s="10">
        <v>108</v>
      </c>
      <c r="H32" s="9"/>
      <c r="I32" s="10"/>
      <c r="J32" s="9"/>
      <c r="K32" s="10"/>
      <c r="L32" s="9"/>
      <c r="M32" s="10"/>
      <c r="N32" s="28">
        <v>216</v>
      </c>
      <c r="O32" s="2"/>
      <c r="P32" s="9">
        <v>6</v>
      </c>
      <c r="Q32" s="10">
        <v>216</v>
      </c>
      <c r="R32" s="9"/>
      <c r="S32" s="10"/>
      <c r="T32" s="28">
        <v>216</v>
      </c>
      <c r="U32" s="2"/>
    </row>
    <row r="33" spans="1:21" ht="43.5" customHeight="1" x14ac:dyDescent="0.25">
      <c r="A33" s="78"/>
      <c r="B33" s="113"/>
      <c r="C33" s="10" t="s">
        <v>77</v>
      </c>
      <c r="D33" s="9">
        <v>1</v>
      </c>
      <c r="E33" s="10">
        <v>36</v>
      </c>
      <c r="F33" s="9">
        <v>2</v>
      </c>
      <c r="G33" s="10">
        <v>72</v>
      </c>
      <c r="H33" s="9"/>
      <c r="I33" s="10"/>
      <c r="J33" s="9"/>
      <c r="K33" s="10"/>
      <c r="L33" s="9"/>
      <c r="M33" s="10"/>
      <c r="N33" s="28">
        <f>E33+G33</f>
        <v>108</v>
      </c>
      <c r="O33" s="2"/>
      <c r="P33" s="9">
        <v>3</v>
      </c>
      <c r="Q33" s="10">
        <v>108</v>
      </c>
      <c r="R33" s="9"/>
      <c r="S33" s="10"/>
      <c r="T33" s="28">
        <v>108</v>
      </c>
      <c r="U33" s="2"/>
    </row>
    <row r="34" spans="1:21" x14ac:dyDescent="0.25">
      <c r="A34" s="78"/>
      <c r="B34" s="114" t="s">
        <v>23</v>
      </c>
      <c r="C34" s="21" t="s">
        <v>117</v>
      </c>
      <c r="D34" s="6"/>
      <c r="E34" s="21"/>
      <c r="F34" s="6"/>
      <c r="G34" s="21"/>
      <c r="H34" s="6">
        <v>3.5</v>
      </c>
      <c r="I34" s="21">
        <f>H34*36</f>
        <v>126</v>
      </c>
      <c r="J34" s="6">
        <v>1.5</v>
      </c>
      <c r="K34" s="21">
        <f>J34*36</f>
        <v>54</v>
      </c>
      <c r="L34" s="6">
        <v>2</v>
      </c>
      <c r="M34" s="21">
        <f>L34*31</f>
        <v>62</v>
      </c>
      <c r="N34" s="29">
        <f>I34+K34+M34</f>
        <v>242</v>
      </c>
      <c r="O34" s="2"/>
      <c r="P34" s="6">
        <v>5</v>
      </c>
      <c r="Q34" s="21">
        <f>P34*36</f>
        <v>180</v>
      </c>
      <c r="R34" s="6">
        <v>2</v>
      </c>
      <c r="S34" s="21">
        <f>R34*31</f>
        <v>62</v>
      </c>
      <c r="T34" s="29">
        <f>Q34+S34</f>
        <v>242</v>
      </c>
      <c r="U34" s="2"/>
    </row>
    <row r="35" spans="1:21" x14ac:dyDescent="0.25">
      <c r="A35" s="78"/>
      <c r="B35" s="114"/>
      <c r="C35" s="21" t="s">
        <v>118</v>
      </c>
      <c r="D35" s="6"/>
      <c r="E35" s="21"/>
      <c r="F35" s="6"/>
      <c r="G35" s="21"/>
      <c r="H35" s="6">
        <v>2</v>
      </c>
      <c r="I35" s="21">
        <f t="shared" ref="I35:I40" si="3">H35*36</f>
        <v>72</v>
      </c>
      <c r="J35" s="6">
        <v>3</v>
      </c>
      <c r="K35" s="21">
        <f t="shared" ref="K35:K40" si="4">J35*36</f>
        <v>108</v>
      </c>
      <c r="L35" s="6">
        <v>9</v>
      </c>
      <c r="M35" s="21">
        <f t="shared" ref="M35:M41" si="5">L35*31</f>
        <v>279</v>
      </c>
      <c r="N35" s="29">
        <f t="shared" ref="N35:N43" si="6">I35+K35+M35</f>
        <v>459</v>
      </c>
      <c r="O35" s="2"/>
      <c r="P35" s="6">
        <v>2.5</v>
      </c>
      <c r="Q35" s="21">
        <f t="shared" ref="Q35:Q40" si="7">P35*36</f>
        <v>90</v>
      </c>
      <c r="R35" s="6">
        <v>11.5</v>
      </c>
      <c r="S35" s="21">
        <v>356</v>
      </c>
      <c r="T35" s="29">
        <f t="shared" ref="T35:T44" si="8">Q35+S35</f>
        <v>446</v>
      </c>
      <c r="U35" s="2"/>
    </row>
    <row r="36" spans="1:21" x14ac:dyDescent="0.25">
      <c r="A36" s="78"/>
      <c r="B36" s="114"/>
      <c r="C36" s="21" t="s">
        <v>115</v>
      </c>
      <c r="D36" s="6"/>
      <c r="E36" s="21"/>
      <c r="F36" s="6"/>
      <c r="G36" s="21"/>
      <c r="H36" s="6"/>
      <c r="I36" s="21"/>
      <c r="J36" s="6">
        <v>1</v>
      </c>
      <c r="K36" s="21">
        <f t="shared" si="4"/>
        <v>36</v>
      </c>
      <c r="L36" s="6">
        <v>3</v>
      </c>
      <c r="M36" s="21">
        <f t="shared" si="5"/>
        <v>93</v>
      </c>
      <c r="N36" s="29">
        <f t="shared" si="6"/>
        <v>129</v>
      </c>
      <c r="O36" s="2"/>
      <c r="P36" s="6">
        <v>1</v>
      </c>
      <c r="Q36" s="21">
        <f t="shared" si="7"/>
        <v>36</v>
      </c>
      <c r="R36" s="6">
        <v>3</v>
      </c>
      <c r="S36" s="21">
        <f t="shared" ref="S36:S41" si="9">R36*31</f>
        <v>93</v>
      </c>
      <c r="T36" s="29">
        <f t="shared" si="8"/>
        <v>129</v>
      </c>
      <c r="U36" s="2"/>
    </row>
    <row r="37" spans="1:21" x14ac:dyDescent="0.25">
      <c r="A37" s="78"/>
      <c r="B37" s="114"/>
      <c r="C37" s="21" t="s">
        <v>116</v>
      </c>
      <c r="D37" s="6"/>
      <c r="E37" s="21"/>
      <c r="F37" s="6"/>
      <c r="G37" s="21"/>
      <c r="H37" s="6">
        <v>2</v>
      </c>
      <c r="I37" s="21">
        <f t="shared" si="3"/>
        <v>72</v>
      </c>
      <c r="J37" s="6">
        <v>2</v>
      </c>
      <c r="K37" s="21">
        <f t="shared" si="4"/>
        <v>72</v>
      </c>
      <c r="L37" s="6">
        <v>2</v>
      </c>
      <c r="M37" s="21">
        <f t="shared" si="5"/>
        <v>62</v>
      </c>
      <c r="N37" s="29">
        <f t="shared" si="6"/>
        <v>206</v>
      </c>
      <c r="O37" s="2"/>
      <c r="P37" s="6">
        <v>2</v>
      </c>
      <c r="Q37" s="21">
        <f t="shared" si="7"/>
        <v>72</v>
      </c>
      <c r="R37" s="6">
        <v>4</v>
      </c>
      <c r="S37" s="21">
        <f t="shared" si="9"/>
        <v>124</v>
      </c>
      <c r="T37" s="29">
        <f t="shared" si="8"/>
        <v>196</v>
      </c>
      <c r="U37" s="2"/>
    </row>
    <row r="38" spans="1:21" x14ac:dyDescent="0.25">
      <c r="A38" s="78"/>
      <c r="B38" s="114"/>
      <c r="C38" s="21" t="s">
        <v>119</v>
      </c>
      <c r="D38" s="6"/>
      <c r="E38" s="21"/>
      <c r="F38" s="6"/>
      <c r="G38" s="21"/>
      <c r="H38" s="6">
        <v>4</v>
      </c>
      <c r="I38" s="21">
        <f t="shared" si="3"/>
        <v>144</v>
      </c>
      <c r="J38" s="6">
        <v>4</v>
      </c>
      <c r="K38" s="21">
        <f t="shared" si="4"/>
        <v>144</v>
      </c>
      <c r="L38" s="6">
        <v>4.5</v>
      </c>
      <c r="M38" s="21">
        <v>140</v>
      </c>
      <c r="N38" s="29">
        <f t="shared" si="6"/>
        <v>428</v>
      </c>
      <c r="O38" s="2"/>
      <c r="P38" s="6">
        <v>4</v>
      </c>
      <c r="Q38" s="21">
        <f t="shared" si="7"/>
        <v>144</v>
      </c>
      <c r="R38" s="6">
        <v>9</v>
      </c>
      <c r="S38" s="21">
        <f t="shared" si="9"/>
        <v>279</v>
      </c>
      <c r="T38" s="29">
        <f t="shared" si="8"/>
        <v>423</v>
      </c>
      <c r="U38" s="2"/>
    </row>
    <row r="39" spans="1:21" x14ac:dyDescent="0.25">
      <c r="A39" s="78"/>
      <c r="B39" s="114"/>
      <c r="C39" s="21" t="s">
        <v>120</v>
      </c>
      <c r="D39" s="6"/>
      <c r="E39" s="21"/>
      <c r="F39" s="6"/>
      <c r="G39" s="21"/>
      <c r="H39" s="6">
        <v>1.5</v>
      </c>
      <c r="I39" s="21">
        <f t="shared" si="3"/>
        <v>54</v>
      </c>
      <c r="J39" s="6">
        <v>1.5</v>
      </c>
      <c r="K39" s="21">
        <f t="shared" si="4"/>
        <v>54</v>
      </c>
      <c r="L39" s="6"/>
      <c r="M39" s="21"/>
      <c r="N39" s="29">
        <f t="shared" si="6"/>
        <v>108</v>
      </c>
      <c r="O39" s="2"/>
      <c r="P39" s="6">
        <v>2</v>
      </c>
      <c r="Q39" s="21">
        <f t="shared" si="7"/>
        <v>72</v>
      </c>
      <c r="R39" s="6">
        <v>1.5</v>
      </c>
      <c r="S39" s="21">
        <v>46</v>
      </c>
      <c r="T39" s="29">
        <f t="shared" si="8"/>
        <v>118</v>
      </c>
      <c r="U39" s="2"/>
    </row>
    <row r="40" spans="1:21" x14ac:dyDescent="0.25">
      <c r="A40" s="78"/>
      <c r="B40" s="114"/>
      <c r="C40" s="21" t="s">
        <v>121</v>
      </c>
      <c r="D40" s="6"/>
      <c r="E40" s="21"/>
      <c r="F40" s="6"/>
      <c r="G40" s="21"/>
      <c r="H40" s="6">
        <v>1</v>
      </c>
      <c r="I40" s="21">
        <f t="shared" si="3"/>
        <v>36</v>
      </c>
      <c r="J40" s="6">
        <v>1</v>
      </c>
      <c r="K40" s="21">
        <f t="shared" si="4"/>
        <v>36</v>
      </c>
      <c r="L40" s="6">
        <v>1.5</v>
      </c>
      <c r="M40" s="21">
        <v>46</v>
      </c>
      <c r="N40" s="29">
        <f t="shared" si="6"/>
        <v>118</v>
      </c>
      <c r="O40" s="2"/>
      <c r="P40" s="6">
        <v>1.5</v>
      </c>
      <c r="Q40" s="21">
        <f t="shared" si="7"/>
        <v>54</v>
      </c>
      <c r="R40" s="6">
        <v>1</v>
      </c>
      <c r="S40" s="21">
        <f t="shared" si="9"/>
        <v>31</v>
      </c>
      <c r="T40" s="29">
        <f t="shared" si="8"/>
        <v>85</v>
      </c>
      <c r="U40" s="2"/>
    </row>
    <row r="41" spans="1:21" x14ac:dyDescent="0.25">
      <c r="A41" s="78"/>
      <c r="B41" s="114"/>
      <c r="C41" s="21" t="s">
        <v>94</v>
      </c>
      <c r="D41" s="6"/>
      <c r="E41" s="21"/>
      <c r="F41" s="6"/>
      <c r="G41" s="21"/>
      <c r="H41" s="6"/>
      <c r="I41" s="21"/>
      <c r="J41" s="6"/>
      <c r="K41" s="21"/>
      <c r="L41" s="6">
        <v>2</v>
      </c>
      <c r="M41" s="21">
        <f t="shared" si="5"/>
        <v>62</v>
      </c>
      <c r="N41" s="29">
        <f t="shared" si="6"/>
        <v>62</v>
      </c>
      <c r="O41" s="2"/>
      <c r="P41" s="6"/>
      <c r="Q41" s="21"/>
      <c r="R41" s="6">
        <v>2</v>
      </c>
      <c r="S41" s="21">
        <f t="shared" si="9"/>
        <v>62</v>
      </c>
      <c r="T41" s="29">
        <f t="shared" si="8"/>
        <v>62</v>
      </c>
      <c r="U41" s="2"/>
    </row>
    <row r="42" spans="1:21" x14ac:dyDescent="0.25">
      <c r="A42" s="78"/>
      <c r="B42" s="114"/>
      <c r="C42" s="21"/>
      <c r="D42" s="6"/>
      <c r="E42" s="21"/>
      <c r="F42" s="6"/>
      <c r="G42" s="21"/>
      <c r="H42" s="6"/>
      <c r="I42" s="21"/>
      <c r="J42" s="6"/>
      <c r="K42" s="21"/>
      <c r="L42" s="6"/>
      <c r="M42" s="21"/>
      <c r="N42" s="29"/>
      <c r="O42" s="2"/>
      <c r="P42" s="6"/>
      <c r="Q42" s="21"/>
      <c r="R42" s="6"/>
      <c r="S42" s="21"/>
      <c r="T42" s="29">
        <f t="shared" si="8"/>
        <v>0</v>
      </c>
      <c r="U42" s="2"/>
    </row>
    <row r="43" spans="1:21" x14ac:dyDescent="0.25">
      <c r="A43" s="78"/>
      <c r="B43" s="114"/>
      <c r="C43" s="22" t="s">
        <v>4</v>
      </c>
      <c r="D43" s="6"/>
      <c r="E43" s="21"/>
      <c r="F43" s="6"/>
      <c r="G43" s="21"/>
      <c r="H43" s="6"/>
      <c r="I43" s="21">
        <v>50</v>
      </c>
      <c r="J43" s="6"/>
      <c r="K43" s="21">
        <v>55</v>
      </c>
      <c r="L43" s="6"/>
      <c r="M43" s="21"/>
      <c r="N43" s="29">
        <f t="shared" si="6"/>
        <v>105</v>
      </c>
      <c r="O43" s="2"/>
      <c r="P43" s="6"/>
      <c r="Q43" s="21">
        <v>80</v>
      </c>
      <c r="R43" s="6"/>
      <c r="S43" s="21"/>
      <c r="T43" s="29">
        <f t="shared" si="8"/>
        <v>80</v>
      </c>
      <c r="U43" s="2"/>
    </row>
    <row r="44" spans="1:21" ht="19.5" thickBot="1" x14ac:dyDescent="0.3">
      <c r="A44" s="115" t="s">
        <v>24</v>
      </c>
      <c r="B44" s="116"/>
      <c r="C44" s="117"/>
      <c r="D44" s="19">
        <f>SUM(D30:D42)</f>
        <v>7</v>
      </c>
      <c r="E44" s="16">
        <f>SUM(E30:E42)</f>
        <v>252</v>
      </c>
      <c r="F44" s="19">
        <f>SUM(F30:F42)</f>
        <v>9</v>
      </c>
      <c r="G44" s="16">
        <f>SUM(G30:G42)</f>
        <v>324</v>
      </c>
      <c r="H44" s="19">
        <f t="shared" ref="H44:M44" si="10">SUM(H34:H42)</f>
        <v>14</v>
      </c>
      <c r="I44" s="16">
        <f t="shared" si="10"/>
        <v>504</v>
      </c>
      <c r="J44" s="19">
        <f t="shared" si="10"/>
        <v>14</v>
      </c>
      <c r="K44" s="16">
        <f t="shared" si="10"/>
        <v>504</v>
      </c>
      <c r="L44" s="19">
        <f t="shared" si="10"/>
        <v>24</v>
      </c>
      <c r="M44" s="16">
        <f t="shared" si="10"/>
        <v>744</v>
      </c>
      <c r="N44" s="30">
        <f>E44+G44+I44+K44+M44</f>
        <v>2328</v>
      </c>
      <c r="O44" s="8"/>
      <c r="P44" s="19">
        <f>SUM(P30:P43)</f>
        <v>34</v>
      </c>
      <c r="Q44" s="16">
        <f>SUM(Q30:Q42)</f>
        <v>1224</v>
      </c>
      <c r="R44" s="19">
        <f>SUM(R30:R43)</f>
        <v>34</v>
      </c>
      <c r="S44" s="16">
        <f>SUM(S30:S43)</f>
        <v>1053</v>
      </c>
      <c r="T44" s="38">
        <f t="shared" si="8"/>
        <v>2277</v>
      </c>
      <c r="U44" s="8"/>
    </row>
    <row r="45" spans="1:21" ht="20.25" thickTop="1" thickBot="1" x14ac:dyDescent="0.3">
      <c r="A45" s="72" t="s">
        <v>9</v>
      </c>
      <c r="B45" s="73"/>
      <c r="C45" s="74"/>
      <c r="D45" s="17">
        <f>(D29+D44)</f>
        <v>34</v>
      </c>
      <c r="E45" s="18">
        <f>(E29+E44)</f>
        <v>1224</v>
      </c>
      <c r="F45" s="17">
        <f>(F29+F44)</f>
        <v>34</v>
      </c>
      <c r="G45" s="18">
        <f>(G29+G44)</f>
        <v>1224</v>
      </c>
      <c r="H45" s="17">
        <f>(H29+H44)</f>
        <v>34</v>
      </c>
      <c r="I45" s="18">
        <f>(I29+I43+I44)</f>
        <v>1274</v>
      </c>
      <c r="J45" s="17">
        <f>(J29+J44)</f>
        <v>34</v>
      </c>
      <c r="K45" s="18">
        <f>(K29+K43+K44)</f>
        <v>1179</v>
      </c>
      <c r="L45" s="17">
        <f>(L29+L44)</f>
        <v>34</v>
      </c>
      <c r="M45" s="18">
        <f>(M29+M43+M44)</f>
        <v>1054</v>
      </c>
      <c r="N45" s="31">
        <f>(E45+G45+I45+K45+M45)</f>
        <v>5955</v>
      </c>
      <c r="O45" s="33"/>
      <c r="P45" s="17">
        <f>P44</f>
        <v>34</v>
      </c>
      <c r="Q45" s="18">
        <f>(Q43+Q44)</f>
        <v>1304</v>
      </c>
      <c r="R45" s="17">
        <f>R44</f>
        <v>34</v>
      </c>
      <c r="S45" s="18">
        <f>S44</f>
        <v>1053</v>
      </c>
      <c r="T45" s="39">
        <f>(Q45+S45)</f>
        <v>2357</v>
      </c>
      <c r="U45" s="2"/>
    </row>
    <row r="46" spans="1:21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8" spans="1:21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2:21" ht="15.75" x14ac:dyDescent="0.25">
      <c r="B49" s="70" t="s">
        <v>43</v>
      </c>
      <c r="C49" s="70"/>
      <c r="D49" s="70"/>
      <c r="E49" s="70"/>
      <c r="F49" s="70"/>
      <c r="G49" s="70"/>
      <c r="H49" s="70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2:21" ht="15.75" x14ac:dyDescent="0.25">
      <c r="B50" s="3"/>
      <c r="C50" s="40" t="s">
        <v>32</v>
      </c>
      <c r="D50" s="70" t="s">
        <v>26</v>
      </c>
      <c r="E50" s="70"/>
      <c r="F50" s="70"/>
      <c r="G50" s="70"/>
      <c r="H50" s="70"/>
    </row>
    <row r="51" spans="2:21" ht="15.75" x14ac:dyDescent="0.25">
      <c r="B51" s="3"/>
      <c r="C51" s="40"/>
      <c r="D51" s="40" t="s">
        <v>27</v>
      </c>
      <c r="E51" s="40" t="s">
        <v>28</v>
      </c>
      <c r="F51" s="40" t="s">
        <v>29</v>
      </c>
      <c r="G51" s="40" t="s">
        <v>30</v>
      </c>
      <c r="H51" s="40" t="s">
        <v>31</v>
      </c>
    </row>
    <row r="52" spans="2:21" ht="21" customHeight="1" x14ac:dyDescent="0.25">
      <c r="B52" s="71" t="s">
        <v>41</v>
      </c>
      <c r="C52" s="42" t="s">
        <v>78</v>
      </c>
      <c r="D52" s="42">
        <v>1.5</v>
      </c>
      <c r="E52" s="42">
        <v>1</v>
      </c>
      <c r="F52" s="42"/>
      <c r="G52" s="42"/>
      <c r="H52" s="42"/>
    </row>
    <row r="53" spans="2:21" ht="21" customHeight="1" x14ac:dyDescent="0.25">
      <c r="B53" s="71"/>
      <c r="C53" s="42" t="s">
        <v>79</v>
      </c>
      <c r="D53" s="42">
        <v>0.5</v>
      </c>
      <c r="E53" s="42"/>
      <c r="F53" s="42"/>
      <c r="G53" s="42">
        <v>1</v>
      </c>
      <c r="H53" s="42"/>
    </row>
    <row r="54" spans="2:21" ht="21" customHeight="1" x14ac:dyDescent="0.25">
      <c r="B54" s="71"/>
      <c r="C54" s="42" t="s">
        <v>150</v>
      </c>
      <c r="D54" s="42">
        <v>1</v>
      </c>
      <c r="E54" s="42"/>
      <c r="F54" s="42"/>
      <c r="G54" s="42"/>
      <c r="H54" s="42"/>
    </row>
    <row r="55" spans="2:21" ht="21" customHeight="1" x14ac:dyDescent="0.25">
      <c r="B55" s="71"/>
      <c r="C55" s="42" t="s">
        <v>54</v>
      </c>
      <c r="D55" s="42"/>
      <c r="E55" s="42"/>
      <c r="F55" s="42">
        <v>1</v>
      </c>
      <c r="G55" s="42"/>
      <c r="H55" s="42"/>
    </row>
    <row r="56" spans="2:21" ht="21" customHeight="1" x14ac:dyDescent="0.25">
      <c r="B56" s="71"/>
      <c r="C56" s="42" t="s">
        <v>51</v>
      </c>
      <c r="D56" s="42"/>
      <c r="E56" s="42"/>
      <c r="F56" s="42"/>
      <c r="G56" s="42">
        <v>1</v>
      </c>
      <c r="H56" s="42"/>
    </row>
    <row r="57" spans="2:21" ht="21" customHeight="1" x14ac:dyDescent="0.25">
      <c r="B57" s="71"/>
      <c r="C57" s="42" t="s">
        <v>84</v>
      </c>
      <c r="D57" s="42"/>
      <c r="E57" s="42"/>
      <c r="F57" s="42"/>
      <c r="G57" s="42"/>
      <c r="H57" s="42">
        <v>1</v>
      </c>
    </row>
    <row r="58" spans="2:21" ht="21" customHeight="1" x14ac:dyDescent="0.25">
      <c r="B58" s="71"/>
      <c r="C58" s="42" t="s">
        <v>149</v>
      </c>
      <c r="D58" s="42"/>
      <c r="E58" s="42"/>
      <c r="F58" s="42"/>
      <c r="G58" s="42"/>
      <c r="H58" s="42">
        <v>1</v>
      </c>
    </row>
    <row r="59" spans="2:21" ht="21" customHeight="1" x14ac:dyDescent="0.25">
      <c r="B59" s="71"/>
      <c r="C59" s="42" t="s">
        <v>85</v>
      </c>
      <c r="D59" s="42"/>
      <c r="E59" s="42"/>
      <c r="F59" s="42"/>
      <c r="G59" s="42"/>
      <c r="H59" s="42">
        <v>2</v>
      </c>
    </row>
    <row r="60" spans="2:21" ht="21" customHeight="1" x14ac:dyDescent="0.25">
      <c r="B60" s="71"/>
      <c r="C60" s="42" t="s">
        <v>86</v>
      </c>
      <c r="D60" s="42"/>
      <c r="E60" s="42"/>
      <c r="F60" s="42"/>
      <c r="G60" s="42"/>
      <c r="H60" s="42">
        <v>2</v>
      </c>
    </row>
    <row r="61" spans="2:21" ht="21" customHeight="1" x14ac:dyDescent="0.25">
      <c r="B61" s="71" t="s">
        <v>42</v>
      </c>
      <c r="C61" s="42" t="s">
        <v>120</v>
      </c>
      <c r="D61" s="42"/>
      <c r="E61" s="42"/>
      <c r="F61" s="42">
        <v>1.5</v>
      </c>
      <c r="G61" s="42">
        <v>1.5</v>
      </c>
      <c r="H61" s="42"/>
    </row>
    <row r="62" spans="2:21" ht="21" customHeight="1" x14ac:dyDescent="0.25">
      <c r="B62" s="71"/>
      <c r="C62" s="42" t="s">
        <v>121</v>
      </c>
      <c r="D62" s="42"/>
      <c r="E62" s="42"/>
      <c r="F62" s="42">
        <v>1</v>
      </c>
      <c r="G62" s="42">
        <v>1</v>
      </c>
      <c r="H62" s="42">
        <v>1.5</v>
      </c>
    </row>
    <row r="63" spans="2:21" ht="21" customHeight="1" x14ac:dyDescent="0.25">
      <c r="B63" s="71"/>
      <c r="C63" s="42"/>
      <c r="D63" s="42"/>
      <c r="E63" s="42"/>
      <c r="F63" s="42"/>
      <c r="G63" s="42"/>
      <c r="H63" s="42"/>
    </row>
    <row r="64" spans="2:21" ht="21" customHeight="1" x14ac:dyDescent="0.25">
      <c r="B64" s="71"/>
      <c r="C64" s="42"/>
      <c r="D64" s="42"/>
      <c r="E64" s="42"/>
      <c r="F64" s="42"/>
      <c r="G64" s="42"/>
      <c r="H64" s="42"/>
    </row>
    <row r="65" spans="1:8" ht="15.75" x14ac:dyDescent="0.25">
      <c r="B65" s="67" t="s">
        <v>33</v>
      </c>
      <c r="C65" s="68"/>
      <c r="D65" s="41">
        <f>SUM(D52:D64)</f>
        <v>3</v>
      </c>
      <c r="E65" s="41">
        <f t="shared" ref="E65:H65" si="11">SUM(E52:E64)</f>
        <v>1</v>
      </c>
      <c r="F65" s="41">
        <f t="shared" si="11"/>
        <v>3.5</v>
      </c>
      <c r="G65" s="41">
        <f t="shared" si="11"/>
        <v>4.5</v>
      </c>
      <c r="H65" s="41">
        <f t="shared" si="11"/>
        <v>7.5</v>
      </c>
    </row>
    <row r="68" spans="1:8" x14ac:dyDescent="0.25">
      <c r="A68" s="69" t="s">
        <v>44</v>
      </c>
      <c r="B68" s="69"/>
      <c r="C68" s="1" t="s">
        <v>81</v>
      </c>
    </row>
    <row r="69" spans="1:8" x14ac:dyDescent="0.25">
      <c r="C69" s="1" t="s">
        <v>82</v>
      </c>
    </row>
    <row r="70" spans="1:8" x14ac:dyDescent="0.25">
      <c r="C70" s="1" t="s">
        <v>111</v>
      </c>
    </row>
  </sheetData>
  <mergeCells count="49">
    <mergeCell ref="A3:C3"/>
    <mergeCell ref="D3:N3"/>
    <mergeCell ref="P3:T3"/>
    <mergeCell ref="A1:C1"/>
    <mergeCell ref="D1:T1"/>
    <mergeCell ref="A2:C2"/>
    <mergeCell ref="D2:N2"/>
    <mergeCell ref="P2:T2"/>
    <mergeCell ref="A4:C4"/>
    <mergeCell ref="D4:N4"/>
    <mergeCell ref="P4:T4"/>
    <mergeCell ref="A5:C5"/>
    <mergeCell ref="D5:N5"/>
    <mergeCell ref="P5:T5"/>
    <mergeCell ref="L8:M8"/>
    <mergeCell ref="A6:C6"/>
    <mergeCell ref="D6:N6"/>
    <mergeCell ref="P6:T6"/>
    <mergeCell ref="A7:C7"/>
    <mergeCell ref="D7:N7"/>
    <mergeCell ref="P7:T7"/>
    <mergeCell ref="A44:C44"/>
    <mergeCell ref="P8:Q8"/>
    <mergeCell ref="R8:S8"/>
    <mergeCell ref="A9:C9"/>
    <mergeCell ref="D9:E9"/>
    <mergeCell ref="F9:G9"/>
    <mergeCell ref="H9:I9"/>
    <mergeCell ref="J9:K9"/>
    <mergeCell ref="L9:M9"/>
    <mergeCell ref="P9:Q9"/>
    <mergeCell ref="R9:S9"/>
    <mergeCell ref="A8:C8"/>
    <mergeCell ref="D8:E8"/>
    <mergeCell ref="F8:G8"/>
    <mergeCell ref="H8:I8"/>
    <mergeCell ref="J8:K8"/>
    <mergeCell ref="A10:B28"/>
    <mergeCell ref="A29:C29"/>
    <mergeCell ref="A30:A43"/>
    <mergeCell ref="B30:B33"/>
    <mergeCell ref="B34:B43"/>
    <mergeCell ref="A68:B68"/>
    <mergeCell ref="A45:C45"/>
    <mergeCell ref="B49:H49"/>
    <mergeCell ref="D50:H50"/>
    <mergeCell ref="B52:B60"/>
    <mergeCell ref="B61:B64"/>
    <mergeCell ref="B65:C65"/>
  </mergeCells>
  <pageMargins left="0.7" right="0.7" top="0.75" bottom="0.75" header="0.3" footer="0.3"/>
  <pageSetup paperSize="8" scale="5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12F32-A5D0-41C9-8F6F-E1F4ADB1799F}">
  <dimension ref="A1:U74"/>
  <sheetViews>
    <sheetView topLeftCell="A46" zoomScale="110" zoomScaleNormal="110" zoomScaleSheetLayoutView="90" workbookViewId="0">
      <selection activeCell="D62" sqref="D62"/>
    </sheetView>
  </sheetViews>
  <sheetFormatPr defaultColWidth="8.85546875" defaultRowHeight="15" x14ac:dyDescent="0.25"/>
  <cols>
    <col min="1" max="2" width="8.85546875" style="1"/>
    <col min="3" max="3" width="55.85546875" style="1" customWidth="1"/>
    <col min="4" max="13" width="8.85546875" style="1"/>
    <col min="14" max="14" width="14.42578125" style="1" customWidth="1"/>
    <col min="15" max="15" width="8.85546875" style="1"/>
    <col min="16" max="16" width="11.140625" style="1" bestFit="1" customWidth="1"/>
    <col min="17" max="17" width="8.85546875" style="1"/>
    <col min="18" max="18" width="11.140625" style="1" bestFit="1" customWidth="1"/>
    <col min="19" max="19" width="8.85546875" style="1"/>
    <col min="20" max="20" width="13.42578125" style="1" customWidth="1"/>
    <col min="21" max="16384" width="8.85546875" style="1"/>
  </cols>
  <sheetData>
    <row r="1" spans="1:21" ht="19.5" thickBot="1" x14ac:dyDescent="0.3">
      <c r="A1" s="89" t="s">
        <v>38</v>
      </c>
      <c r="B1" s="90"/>
      <c r="C1" s="91"/>
      <c r="D1" s="83" t="s">
        <v>49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5"/>
    </row>
    <row r="2" spans="1:21" ht="15.75" customHeight="1" x14ac:dyDescent="0.25">
      <c r="A2" s="86" t="s">
        <v>7</v>
      </c>
      <c r="B2" s="87"/>
      <c r="C2" s="88"/>
      <c r="D2" s="95" t="s">
        <v>66</v>
      </c>
      <c r="E2" s="96"/>
      <c r="F2" s="96"/>
      <c r="G2" s="96"/>
      <c r="H2" s="96"/>
      <c r="I2" s="96"/>
      <c r="J2" s="96"/>
      <c r="K2" s="96"/>
      <c r="L2" s="96"/>
      <c r="M2" s="96"/>
      <c r="N2" s="97"/>
      <c r="P2" s="109"/>
      <c r="Q2" s="110"/>
      <c r="R2" s="110"/>
      <c r="S2" s="110"/>
      <c r="T2" s="111"/>
    </row>
    <row r="3" spans="1:21" ht="15.75" customHeight="1" x14ac:dyDescent="0.25">
      <c r="A3" s="86" t="s">
        <v>5</v>
      </c>
      <c r="B3" s="87"/>
      <c r="C3" s="88"/>
      <c r="D3" s="92" t="s">
        <v>69</v>
      </c>
      <c r="E3" s="93"/>
      <c r="F3" s="93"/>
      <c r="G3" s="93"/>
      <c r="H3" s="93"/>
      <c r="I3" s="93"/>
      <c r="J3" s="93"/>
      <c r="K3" s="93"/>
      <c r="L3" s="93"/>
      <c r="M3" s="93"/>
      <c r="N3" s="94"/>
      <c r="P3" s="101"/>
      <c r="Q3" s="102"/>
      <c r="R3" s="102"/>
      <c r="S3" s="102"/>
      <c r="T3" s="103"/>
    </row>
    <row r="4" spans="1:21" ht="15.75" customHeight="1" x14ac:dyDescent="0.25">
      <c r="A4" s="86" t="s">
        <v>6</v>
      </c>
      <c r="B4" s="87"/>
      <c r="C4" s="88"/>
      <c r="D4" s="92" t="s">
        <v>70</v>
      </c>
      <c r="E4" s="93"/>
      <c r="F4" s="93"/>
      <c r="G4" s="93"/>
      <c r="H4" s="93"/>
      <c r="I4" s="93"/>
      <c r="J4" s="93"/>
      <c r="K4" s="93"/>
      <c r="L4" s="93"/>
      <c r="M4" s="93"/>
      <c r="N4" s="94"/>
      <c r="P4" s="101"/>
      <c r="Q4" s="102"/>
      <c r="R4" s="102"/>
      <c r="S4" s="102"/>
      <c r="T4" s="103"/>
    </row>
    <row r="5" spans="1:21" ht="15.75" customHeight="1" x14ac:dyDescent="0.25">
      <c r="A5" s="86" t="s">
        <v>36</v>
      </c>
      <c r="B5" s="87"/>
      <c r="C5" s="88"/>
      <c r="D5" s="120">
        <v>45536</v>
      </c>
      <c r="E5" s="93"/>
      <c r="F5" s="93"/>
      <c r="G5" s="93"/>
      <c r="H5" s="93"/>
      <c r="I5" s="93"/>
      <c r="J5" s="93"/>
      <c r="K5" s="93"/>
      <c r="L5" s="93"/>
      <c r="M5" s="93"/>
      <c r="N5" s="94"/>
      <c r="P5" s="101"/>
      <c r="Q5" s="102"/>
      <c r="R5" s="102"/>
      <c r="S5" s="102"/>
      <c r="T5" s="103"/>
    </row>
    <row r="6" spans="1:21" ht="15.75" customHeight="1" x14ac:dyDescent="0.25">
      <c r="A6" s="86" t="s">
        <v>8</v>
      </c>
      <c r="B6" s="87"/>
      <c r="C6" s="88"/>
      <c r="D6" s="92" t="s">
        <v>15</v>
      </c>
      <c r="E6" s="93"/>
      <c r="F6" s="93"/>
      <c r="G6" s="93"/>
      <c r="H6" s="93"/>
      <c r="I6" s="93"/>
      <c r="J6" s="93"/>
      <c r="K6" s="93"/>
      <c r="L6" s="93"/>
      <c r="M6" s="93"/>
      <c r="N6" s="94"/>
      <c r="P6" s="101" t="s">
        <v>16</v>
      </c>
      <c r="Q6" s="102"/>
      <c r="R6" s="102"/>
      <c r="S6" s="102"/>
      <c r="T6" s="103"/>
    </row>
    <row r="7" spans="1:21" ht="35.450000000000003" customHeight="1" thickBot="1" x14ac:dyDescent="0.3">
      <c r="A7" s="86" t="s">
        <v>17</v>
      </c>
      <c r="B7" s="87"/>
      <c r="C7" s="88"/>
      <c r="D7" s="98" t="s">
        <v>34</v>
      </c>
      <c r="E7" s="99"/>
      <c r="F7" s="99"/>
      <c r="G7" s="99"/>
      <c r="H7" s="99"/>
      <c r="I7" s="99"/>
      <c r="J7" s="99"/>
      <c r="K7" s="99"/>
      <c r="L7" s="99"/>
      <c r="M7" s="99"/>
      <c r="N7" s="100"/>
      <c r="O7" s="2"/>
      <c r="P7" s="104" t="s">
        <v>37</v>
      </c>
      <c r="Q7" s="105"/>
      <c r="R7" s="105"/>
      <c r="S7" s="105"/>
      <c r="T7" s="106"/>
      <c r="U7" s="2"/>
    </row>
    <row r="8" spans="1:21" ht="31.5" x14ac:dyDescent="0.25">
      <c r="A8" s="75" t="s">
        <v>40</v>
      </c>
      <c r="B8" s="76"/>
      <c r="C8" s="77"/>
      <c r="D8" s="107" t="s">
        <v>10</v>
      </c>
      <c r="E8" s="108"/>
      <c r="F8" s="107" t="s">
        <v>11</v>
      </c>
      <c r="G8" s="108"/>
      <c r="H8" s="107" t="s">
        <v>12</v>
      </c>
      <c r="I8" s="108"/>
      <c r="J8" s="107" t="s">
        <v>13</v>
      </c>
      <c r="K8" s="108"/>
      <c r="L8" s="107" t="s">
        <v>14</v>
      </c>
      <c r="M8" s="108"/>
      <c r="N8" s="32" t="s">
        <v>18</v>
      </c>
      <c r="O8" s="2"/>
      <c r="P8" s="121" t="s">
        <v>20</v>
      </c>
      <c r="Q8" s="122"/>
      <c r="R8" s="121" t="s">
        <v>21</v>
      </c>
      <c r="S8" s="122"/>
      <c r="T8" s="36" t="s">
        <v>18</v>
      </c>
      <c r="U8" s="2"/>
    </row>
    <row r="9" spans="1:21" ht="15" customHeight="1" x14ac:dyDescent="0.25">
      <c r="A9" s="75" t="s">
        <v>0</v>
      </c>
      <c r="B9" s="76"/>
      <c r="C9" s="77"/>
      <c r="D9" s="118" t="s">
        <v>1</v>
      </c>
      <c r="E9" s="119"/>
      <c r="F9" s="118" t="s">
        <v>1</v>
      </c>
      <c r="G9" s="119"/>
      <c r="H9" s="118" t="s">
        <v>1</v>
      </c>
      <c r="I9" s="119"/>
      <c r="J9" s="118" t="s">
        <v>1</v>
      </c>
      <c r="K9" s="119"/>
      <c r="L9" s="118" t="s">
        <v>1</v>
      </c>
      <c r="M9" s="119"/>
      <c r="N9" s="25" t="s">
        <v>19</v>
      </c>
      <c r="O9" s="2"/>
      <c r="P9" s="118" t="s">
        <v>1</v>
      </c>
      <c r="Q9" s="119"/>
      <c r="R9" s="118" t="s">
        <v>1</v>
      </c>
      <c r="S9" s="119"/>
      <c r="T9" s="25" t="s">
        <v>19</v>
      </c>
      <c r="U9" s="2"/>
    </row>
    <row r="10" spans="1:21" ht="15.75" customHeight="1" thickBot="1" x14ac:dyDescent="0.3">
      <c r="A10" s="78" t="s">
        <v>35</v>
      </c>
      <c r="B10" s="79"/>
      <c r="C10" s="20"/>
      <c r="D10" s="4" t="s">
        <v>2</v>
      </c>
      <c r="E10" s="23" t="s">
        <v>3</v>
      </c>
      <c r="F10" s="4" t="s">
        <v>2</v>
      </c>
      <c r="G10" s="23" t="s">
        <v>3</v>
      </c>
      <c r="H10" s="4" t="s">
        <v>2</v>
      </c>
      <c r="I10" s="23" t="s">
        <v>3</v>
      </c>
      <c r="J10" s="4" t="s">
        <v>2</v>
      </c>
      <c r="K10" s="23" t="s">
        <v>3</v>
      </c>
      <c r="L10" s="4" t="s">
        <v>2</v>
      </c>
      <c r="M10" s="23" t="s">
        <v>3</v>
      </c>
      <c r="N10" s="26"/>
      <c r="O10" s="2"/>
      <c r="P10" s="4" t="s">
        <v>2</v>
      </c>
      <c r="Q10" s="23" t="s">
        <v>3</v>
      </c>
      <c r="R10" s="4" t="s">
        <v>2</v>
      </c>
      <c r="S10" s="23" t="s">
        <v>3</v>
      </c>
      <c r="T10" s="26"/>
      <c r="U10" s="2"/>
    </row>
    <row r="11" spans="1:21" x14ac:dyDescent="0.25">
      <c r="A11" s="78"/>
      <c r="B11" s="79"/>
      <c r="C11" s="21" t="s">
        <v>51</v>
      </c>
      <c r="D11" s="5">
        <v>2</v>
      </c>
      <c r="E11" s="24">
        <v>72</v>
      </c>
      <c r="F11" s="5">
        <v>4</v>
      </c>
      <c r="G11" s="24">
        <v>144</v>
      </c>
      <c r="H11" s="5">
        <v>2</v>
      </c>
      <c r="I11" s="24">
        <v>72</v>
      </c>
      <c r="J11" s="5">
        <v>3</v>
      </c>
      <c r="K11" s="24">
        <v>93</v>
      </c>
      <c r="L11" s="5"/>
      <c r="M11" s="24"/>
      <c r="N11" s="27">
        <f>E11+G11+I11+K11+M11</f>
        <v>381</v>
      </c>
      <c r="O11" s="2"/>
      <c r="P11" s="12"/>
      <c r="Q11" s="13"/>
      <c r="R11" s="12"/>
      <c r="S11" s="13"/>
      <c r="T11" s="37">
        <f>(Q11+S11)</f>
        <v>0</v>
      </c>
      <c r="U11" s="2"/>
    </row>
    <row r="12" spans="1:21" x14ac:dyDescent="0.25">
      <c r="A12" s="78"/>
      <c r="B12" s="79"/>
      <c r="C12" s="21" t="s">
        <v>52</v>
      </c>
      <c r="D12" s="6">
        <v>2</v>
      </c>
      <c r="E12" s="21">
        <v>72</v>
      </c>
      <c r="F12" s="6">
        <v>1</v>
      </c>
      <c r="G12" s="21">
        <v>36</v>
      </c>
      <c r="H12" s="6">
        <v>1</v>
      </c>
      <c r="I12" s="21">
        <v>36</v>
      </c>
      <c r="J12" s="6">
        <v>1</v>
      </c>
      <c r="K12" s="21">
        <v>31</v>
      </c>
      <c r="L12" s="6"/>
      <c r="M12" s="21"/>
      <c r="N12" s="27">
        <f>E12+G12+I12+K12+M12</f>
        <v>175</v>
      </c>
      <c r="O12" s="2"/>
      <c r="P12" s="14"/>
      <c r="Q12" s="34"/>
      <c r="R12" s="14"/>
      <c r="S12" s="34"/>
      <c r="T12" s="37">
        <f t="shared" ref="T12:T29" si="0">(Q12+S12)</f>
        <v>0</v>
      </c>
      <c r="U12" s="2"/>
    </row>
    <row r="13" spans="1:21" x14ac:dyDescent="0.25">
      <c r="A13" s="78"/>
      <c r="B13" s="79"/>
      <c r="C13" s="21" t="s">
        <v>80</v>
      </c>
      <c r="D13" s="6">
        <v>4</v>
      </c>
      <c r="E13" s="21">
        <v>144</v>
      </c>
      <c r="F13" s="6">
        <v>4</v>
      </c>
      <c r="G13" s="21">
        <v>144</v>
      </c>
      <c r="H13" s="6">
        <v>3</v>
      </c>
      <c r="I13" s="21">
        <v>108</v>
      </c>
      <c r="J13" s="6">
        <v>3</v>
      </c>
      <c r="K13" s="21">
        <v>93</v>
      </c>
      <c r="L13" s="6">
        <v>3</v>
      </c>
      <c r="M13" s="21">
        <v>93</v>
      </c>
      <c r="N13" s="27">
        <f t="shared" ref="N13:N28" si="1">E13+G13+I13+K13+M13</f>
        <v>582</v>
      </c>
      <c r="O13" s="2"/>
      <c r="P13" s="14"/>
      <c r="Q13" s="34"/>
      <c r="R13" s="14"/>
      <c r="S13" s="34"/>
      <c r="T13" s="37">
        <f t="shared" si="0"/>
        <v>0</v>
      </c>
      <c r="U13" s="2"/>
    </row>
    <row r="14" spans="1:21" x14ac:dyDescent="0.25">
      <c r="A14" s="78"/>
      <c r="B14" s="79"/>
      <c r="C14" s="21" t="s">
        <v>79</v>
      </c>
      <c r="D14" s="6">
        <v>4.5</v>
      </c>
      <c r="E14" s="21">
        <v>162</v>
      </c>
      <c r="F14" s="6">
        <v>4</v>
      </c>
      <c r="G14" s="21">
        <v>144</v>
      </c>
      <c r="H14" s="6">
        <v>3</v>
      </c>
      <c r="I14" s="21">
        <v>108</v>
      </c>
      <c r="J14" s="6">
        <v>4</v>
      </c>
      <c r="K14" s="21">
        <v>124</v>
      </c>
      <c r="L14" s="6"/>
      <c r="M14" s="21"/>
      <c r="N14" s="27">
        <f t="shared" si="1"/>
        <v>538</v>
      </c>
      <c r="O14" s="2"/>
      <c r="P14" s="14"/>
      <c r="Q14" s="34"/>
      <c r="R14" s="14"/>
      <c r="S14" s="34"/>
      <c r="T14" s="37">
        <f t="shared" si="0"/>
        <v>0</v>
      </c>
      <c r="U14" s="2"/>
    </row>
    <row r="15" spans="1:21" x14ac:dyDescent="0.25">
      <c r="A15" s="78"/>
      <c r="B15" s="79"/>
      <c r="C15" s="21" t="s">
        <v>54</v>
      </c>
      <c r="D15" s="6">
        <v>3</v>
      </c>
      <c r="E15" s="21">
        <v>108</v>
      </c>
      <c r="F15" s="6">
        <v>3</v>
      </c>
      <c r="G15" s="21">
        <v>108</v>
      </c>
      <c r="H15" s="6">
        <v>3</v>
      </c>
      <c r="I15" s="21">
        <v>108</v>
      </c>
      <c r="J15" s="6">
        <v>2</v>
      </c>
      <c r="K15" s="21">
        <v>62</v>
      </c>
      <c r="L15" s="6"/>
      <c r="M15" s="21"/>
      <c r="N15" s="27">
        <f t="shared" si="1"/>
        <v>386</v>
      </c>
      <c r="O15" s="2"/>
      <c r="P15" s="14"/>
      <c r="Q15" s="34"/>
      <c r="R15" s="14"/>
      <c r="S15" s="34"/>
      <c r="T15" s="37">
        <f t="shared" si="0"/>
        <v>0</v>
      </c>
      <c r="U15" s="2"/>
    </row>
    <row r="16" spans="1:21" x14ac:dyDescent="0.25">
      <c r="A16" s="78"/>
      <c r="B16" s="79"/>
      <c r="C16" s="21" t="s">
        <v>55</v>
      </c>
      <c r="D16" s="6"/>
      <c r="E16" s="21"/>
      <c r="F16" s="6"/>
      <c r="G16" s="21"/>
      <c r="H16" s="6"/>
      <c r="I16" s="21"/>
      <c r="J16" s="6">
        <v>1</v>
      </c>
      <c r="K16" s="21">
        <v>31</v>
      </c>
      <c r="L16" s="6"/>
      <c r="M16" s="21"/>
      <c r="N16" s="27">
        <f t="shared" si="1"/>
        <v>31</v>
      </c>
      <c r="O16" s="2"/>
      <c r="P16" s="14"/>
      <c r="Q16" s="34"/>
      <c r="R16" s="14"/>
      <c r="S16" s="34"/>
      <c r="T16" s="37">
        <f t="shared" si="0"/>
        <v>0</v>
      </c>
      <c r="U16" s="2"/>
    </row>
    <row r="17" spans="1:21" x14ac:dyDescent="0.25">
      <c r="A17" s="78"/>
      <c r="B17" s="79"/>
      <c r="C17" s="21" t="s">
        <v>78</v>
      </c>
      <c r="D17" s="6">
        <v>2.5</v>
      </c>
      <c r="E17" s="21">
        <v>90</v>
      </c>
      <c r="F17" s="6">
        <v>1</v>
      </c>
      <c r="G17" s="21">
        <v>36</v>
      </c>
      <c r="H17" s="6"/>
      <c r="I17" s="21"/>
      <c r="J17" s="6"/>
      <c r="K17" s="21"/>
      <c r="L17" s="6"/>
      <c r="M17" s="21"/>
      <c r="N17" s="27">
        <f t="shared" si="1"/>
        <v>126</v>
      </c>
      <c r="O17" s="2"/>
      <c r="P17" s="14"/>
      <c r="Q17" s="34"/>
      <c r="R17" s="14"/>
      <c r="S17" s="34"/>
      <c r="T17" s="37">
        <f t="shared" si="0"/>
        <v>0</v>
      </c>
      <c r="U17" s="2"/>
    </row>
    <row r="18" spans="1:21" x14ac:dyDescent="0.25">
      <c r="A18" s="78"/>
      <c r="B18" s="79"/>
      <c r="C18" s="21" t="s">
        <v>57</v>
      </c>
      <c r="D18" s="6">
        <v>4</v>
      </c>
      <c r="E18" s="21">
        <v>144</v>
      </c>
      <c r="F18" s="6">
        <v>4</v>
      </c>
      <c r="G18" s="21">
        <v>144</v>
      </c>
      <c r="H18" s="6">
        <v>3</v>
      </c>
      <c r="I18" s="21">
        <v>108</v>
      </c>
      <c r="J18" s="6">
        <v>3</v>
      </c>
      <c r="K18" s="21">
        <v>93</v>
      </c>
      <c r="L18" s="6"/>
      <c r="M18" s="21"/>
      <c r="N18" s="27">
        <f t="shared" si="1"/>
        <v>489</v>
      </c>
      <c r="O18" s="2"/>
      <c r="P18" s="14"/>
      <c r="Q18" s="34"/>
      <c r="R18" s="14"/>
      <c r="S18" s="34"/>
      <c r="T18" s="37">
        <f t="shared" si="0"/>
        <v>0</v>
      </c>
      <c r="U18" s="2"/>
    </row>
    <row r="19" spans="1:21" x14ac:dyDescent="0.25">
      <c r="A19" s="78"/>
      <c r="B19" s="79"/>
      <c r="C19" s="21" t="s">
        <v>58</v>
      </c>
      <c r="D19" s="6">
        <v>1</v>
      </c>
      <c r="E19" s="21">
        <v>36</v>
      </c>
      <c r="F19" s="6">
        <v>1</v>
      </c>
      <c r="G19" s="21">
        <v>36</v>
      </c>
      <c r="H19" s="6">
        <v>1</v>
      </c>
      <c r="I19" s="21">
        <v>36</v>
      </c>
      <c r="J19" s="6">
        <v>1</v>
      </c>
      <c r="K19" s="21">
        <v>31</v>
      </c>
      <c r="L19" s="6">
        <v>1</v>
      </c>
      <c r="M19" s="21">
        <v>31</v>
      </c>
      <c r="N19" s="27">
        <f t="shared" si="1"/>
        <v>170</v>
      </c>
      <c r="O19" s="2"/>
      <c r="P19" s="14"/>
      <c r="Q19" s="34"/>
      <c r="R19" s="14"/>
      <c r="S19" s="34"/>
      <c r="T19" s="37">
        <f t="shared" si="0"/>
        <v>0</v>
      </c>
      <c r="U19" s="2"/>
    </row>
    <row r="20" spans="1:21" x14ac:dyDescent="0.25">
      <c r="A20" s="78"/>
      <c r="B20" s="79"/>
      <c r="C20" s="21" t="s">
        <v>59</v>
      </c>
      <c r="D20" s="6">
        <v>3</v>
      </c>
      <c r="E20" s="21">
        <v>108</v>
      </c>
      <c r="F20" s="6"/>
      <c r="G20" s="21"/>
      <c r="H20" s="6"/>
      <c r="I20" s="21"/>
      <c r="J20" s="6"/>
      <c r="K20" s="21"/>
      <c r="L20" s="6"/>
      <c r="M20" s="21"/>
      <c r="N20" s="27">
        <f t="shared" si="1"/>
        <v>108</v>
      </c>
      <c r="O20" s="2"/>
      <c r="P20" s="14"/>
      <c r="Q20" s="34"/>
      <c r="R20" s="14"/>
      <c r="S20" s="34"/>
      <c r="T20" s="37">
        <f t="shared" si="0"/>
        <v>0</v>
      </c>
      <c r="U20" s="2"/>
    </row>
    <row r="21" spans="1:21" x14ac:dyDescent="0.25">
      <c r="A21" s="78"/>
      <c r="B21" s="79"/>
      <c r="C21" s="21" t="s">
        <v>60</v>
      </c>
      <c r="D21" s="6"/>
      <c r="E21" s="21"/>
      <c r="F21" s="6">
        <v>2</v>
      </c>
      <c r="G21" s="21">
        <v>72</v>
      </c>
      <c r="H21" s="6">
        <v>2</v>
      </c>
      <c r="I21" s="21">
        <v>72</v>
      </c>
      <c r="J21" s="6"/>
      <c r="K21" s="21"/>
      <c r="L21" s="6"/>
      <c r="M21" s="21"/>
      <c r="N21" s="27">
        <f t="shared" si="1"/>
        <v>144</v>
      </c>
      <c r="O21" s="2"/>
      <c r="P21" s="14"/>
      <c r="Q21" s="34"/>
      <c r="R21" s="14"/>
      <c r="S21" s="34"/>
      <c r="T21" s="37">
        <f t="shared" si="0"/>
        <v>0</v>
      </c>
      <c r="U21" s="2"/>
    </row>
    <row r="22" spans="1:21" x14ac:dyDescent="0.25">
      <c r="A22" s="78"/>
      <c r="B22" s="79"/>
      <c r="C22" s="21" t="s">
        <v>61</v>
      </c>
      <c r="D22" s="6"/>
      <c r="E22" s="21"/>
      <c r="F22" s="6">
        <v>1</v>
      </c>
      <c r="G22" s="21">
        <v>36</v>
      </c>
      <c r="H22" s="6"/>
      <c r="I22" s="21"/>
      <c r="J22" s="6"/>
      <c r="K22" s="21"/>
      <c r="L22" s="6"/>
      <c r="M22" s="21"/>
      <c r="N22" s="27">
        <f t="shared" si="1"/>
        <v>36</v>
      </c>
      <c r="O22" s="2"/>
      <c r="P22" s="14"/>
      <c r="Q22" s="34"/>
      <c r="R22" s="14"/>
      <c r="S22" s="34"/>
      <c r="T22" s="37">
        <f t="shared" si="0"/>
        <v>0</v>
      </c>
      <c r="U22" s="2"/>
    </row>
    <row r="23" spans="1:21" x14ac:dyDescent="0.25">
      <c r="A23" s="78"/>
      <c r="B23" s="79"/>
      <c r="C23" s="21" t="s">
        <v>112</v>
      </c>
      <c r="D23" s="6"/>
      <c r="E23" s="21"/>
      <c r="F23" s="6"/>
      <c r="G23" s="21"/>
      <c r="H23" s="6">
        <v>2</v>
      </c>
      <c r="I23" s="21">
        <v>72</v>
      </c>
      <c r="J23" s="6">
        <v>2</v>
      </c>
      <c r="K23" s="21">
        <v>62</v>
      </c>
      <c r="L23" s="6"/>
      <c r="M23" s="21"/>
      <c r="N23" s="27">
        <f t="shared" si="1"/>
        <v>134</v>
      </c>
      <c r="O23" s="2"/>
      <c r="P23" s="14"/>
      <c r="Q23" s="34"/>
      <c r="R23" s="14"/>
      <c r="S23" s="34"/>
      <c r="T23" s="37">
        <f t="shared" si="0"/>
        <v>0</v>
      </c>
      <c r="U23" s="2"/>
    </row>
    <row r="24" spans="1:21" x14ac:dyDescent="0.25">
      <c r="A24" s="78"/>
      <c r="B24" s="79"/>
      <c r="C24" s="53" t="s">
        <v>84</v>
      </c>
      <c r="D24" s="6"/>
      <c r="E24" s="21"/>
      <c r="F24" s="6"/>
      <c r="G24" s="21"/>
      <c r="H24" s="6"/>
      <c r="I24" s="21"/>
      <c r="J24" s="6"/>
      <c r="K24" s="21"/>
      <c r="L24" s="6">
        <v>1</v>
      </c>
      <c r="M24" s="21">
        <v>31</v>
      </c>
      <c r="N24" s="27">
        <f t="shared" si="1"/>
        <v>31</v>
      </c>
      <c r="O24" s="2"/>
      <c r="P24" s="14"/>
      <c r="Q24" s="34"/>
      <c r="R24" s="14"/>
      <c r="S24" s="34"/>
      <c r="T24" s="37">
        <f t="shared" si="0"/>
        <v>0</v>
      </c>
      <c r="U24" s="2"/>
    </row>
    <row r="25" spans="1:21" x14ac:dyDescent="0.25">
      <c r="A25" s="78"/>
      <c r="B25" s="79"/>
      <c r="C25" s="53" t="s">
        <v>149</v>
      </c>
      <c r="D25" s="6"/>
      <c r="E25" s="21"/>
      <c r="F25" s="6"/>
      <c r="G25" s="21"/>
      <c r="H25" s="6"/>
      <c r="I25" s="21"/>
      <c r="J25" s="6"/>
      <c r="K25" s="21"/>
      <c r="L25" s="6">
        <v>1</v>
      </c>
      <c r="M25" s="21">
        <v>31</v>
      </c>
      <c r="N25" s="27">
        <f t="shared" si="1"/>
        <v>31</v>
      </c>
      <c r="O25" s="2"/>
      <c r="P25" s="14"/>
      <c r="Q25" s="34"/>
      <c r="R25" s="14"/>
      <c r="S25" s="34"/>
      <c r="T25" s="37">
        <f t="shared" si="0"/>
        <v>0</v>
      </c>
      <c r="U25" s="2"/>
    </row>
    <row r="26" spans="1:21" x14ac:dyDescent="0.25">
      <c r="A26" s="78"/>
      <c r="B26" s="79"/>
      <c r="C26" s="53" t="s">
        <v>150</v>
      </c>
      <c r="D26" s="6">
        <v>1</v>
      </c>
      <c r="E26" s="21">
        <v>36</v>
      </c>
      <c r="F26" s="6"/>
      <c r="G26" s="21"/>
      <c r="H26" s="6"/>
      <c r="I26" s="21"/>
      <c r="J26" s="6"/>
      <c r="K26" s="21"/>
      <c r="L26" s="6"/>
      <c r="M26" s="21"/>
      <c r="N26" s="27"/>
      <c r="O26" s="2"/>
      <c r="P26" s="14"/>
      <c r="Q26" s="34"/>
      <c r="R26" s="14"/>
      <c r="S26" s="34"/>
      <c r="T26" s="37"/>
      <c r="U26" s="2"/>
    </row>
    <row r="27" spans="1:21" x14ac:dyDescent="0.25">
      <c r="A27" s="78"/>
      <c r="B27" s="79"/>
      <c r="C27" s="53" t="s">
        <v>85</v>
      </c>
      <c r="D27" s="6"/>
      <c r="E27" s="21"/>
      <c r="F27" s="6"/>
      <c r="G27" s="21"/>
      <c r="H27" s="6"/>
      <c r="I27" s="21"/>
      <c r="J27" s="6"/>
      <c r="K27" s="21"/>
      <c r="L27" s="6">
        <v>2</v>
      </c>
      <c r="M27" s="21">
        <v>62</v>
      </c>
      <c r="N27" s="27">
        <f t="shared" si="1"/>
        <v>62</v>
      </c>
      <c r="O27" s="2"/>
      <c r="P27" s="14"/>
      <c r="Q27" s="34"/>
      <c r="R27" s="14"/>
      <c r="S27" s="34"/>
      <c r="T27" s="37">
        <f t="shared" si="0"/>
        <v>0</v>
      </c>
      <c r="U27" s="2"/>
    </row>
    <row r="28" spans="1:21" x14ac:dyDescent="0.25">
      <c r="A28" s="78"/>
      <c r="B28" s="79"/>
      <c r="C28" s="21" t="s">
        <v>86</v>
      </c>
      <c r="D28" s="6"/>
      <c r="E28" s="21"/>
      <c r="F28" s="6"/>
      <c r="G28" s="21"/>
      <c r="H28" s="6"/>
      <c r="I28" s="21"/>
      <c r="J28" s="6"/>
      <c r="K28" s="21"/>
      <c r="L28" s="6">
        <v>2</v>
      </c>
      <c r="M28" s="21">
        <v>62</v>
      </c>
      <c r="N28" s="27">
        <f t="shared" si="1"/>
        <v>62</v>
      </c>
      <c r="O28" s="2"/>
      <c r="P28" s="14"/>
      <c r="Q28" s="34"/>
      <c r="R28" s="14"/>
      <c r="S28" s="34"/>
      <c r="T28" s="37">
        <f t="shared" si="0"/>
        <v>0</v>
      </c>
      <c r="U28" s="2"/>
    </row>
    <row r="29" spans="1:21" ht="18.75" x14ac:dyDescent="0.25">
      <c r="A29" s="80" t="s">
        <v>25</v>
      </c>
      <c r="B29" s="81"/>
      <c r="C29" s="82"/>
      <c r="D29" s="7">
        <f t="shared" ref="D29:M29" si="2">SUM(D11:D28)</f>
        <v>27</v>
      </c>
      <c r="E29" s="11">
        <f t="shared" si="2"/>
        <v>972</v>
      </c>
      <c r="F29" s="7">
        <f t="shared" si="2"/>
        <v>25</v>
      </c>
      <c r="G29" s="11">
        <f t="shared" si="2"/>
        <v>900</v>
      </c>
      <c r="H29" s="7">
        <f t="shared" si="2"/>
        <v>20</v>
      </c>
      <c r="I29" s="11">
        <f t="shared" si="2"/>
        <v>720</v>
      </c>
      <c r="J29" s="7">
        <f t="shared" si="2"/>
        <v>20</v>
      </c>
      <c r="K29" s="11">
        <f t="shared" si="2"/>
        <v>620</v>
      </c>
      <c r="L29" s="7">
        <f t="shared" si="2"/>
        <v>10</v>
      </c>
      <c r="M29" s="11">
        <f t="shared" si="2"/>
        <v>310</v>
      </c>
      <c r="N29" s="27">
        <f>(E29+G29+I29+K29+M29)</f>
        <v>3522</v>
      </c>
      <c r="O29" s="8"/>
      <c r="P29" s="15"/>
      <c r="Q29" s="35"/>
      <c r="R29" s="15"/>
      <c r="S29" s="35"/>
      <c r="T29" s="37">
        <f t="shared" si="0"/>
        <v>0</v>
      </c>
      <c r="U29" s="8"/>
    </row>
    <row r="30" spans="1:21" ht="41.25" customHeight="1" x14ac:dyDescent="0.25">
      <c r="A30" s="78" t="s">
        <v>39</v>
      </c>
      <c r="B30" s="112" t="s">
        <v>22</v>
      </c>
      <c r="C30" s="10" t="s">
        <v>74</v>
      </c>
      <c r="D30" s="9"/>
      <c r="E30" s="10"/>
      <c r="F30" s="9">
        <v>0.5</v>
      </c>
      <c r="G30" s="10">
        <v>18</v>
      </c>
      <c r="H30" s="9"/>
      <c r="I30" s="10"/>
      <c r="J30" s="9"/>
      <c r="K30" s="10"/>
      <c r="L30" s="9"/>
      <c r="M30" s="10"/>
      <c r="N30" s="28">
        <f>E30+G30</f>
        <v>18</v>
      </c>
      <c r="O30" s="2"/>
      <c r="P30" s="9">
        <v>0.5</v>
      </c>
      <c r="Q30" s="10">
        <f>P30*36</f>
        <v>18</v>
      </c>
      <c r="R30" s="9"/>
      <c r="S30" s="10"/>
      <c r="T30" s="28">
        <f>Q30</f>
        <v>18</v>
      </c>
      <c r="U30" s="2"/>
    </row>
    <row r="31" spans="1:21" ht="41.25" customHeight="1" x14ac:dyDescent="0.25">
      <c r="A31" s="78"/>
      <c r="B31" s="112"/>
      <c r="C31" s="10" t="s">
        <v>113</v>
      </c>
      <c r="D31" s="9">
        <v>3</v>
      </c>
      <c r="E31" s="10">
        <v>108</v>
      </c>
      <c r="F31" s="9">
        <v>3.5</v>
      </c>
      <c r="G31" s="10">
        <v>126</v>
      </c>
      <c r="H31" s="9"/>
      <c r="I31" s="10"/>
      <c r="J31" s="9"/>
      <c r="K31" s="10"/>
      <c r="L31" s="9"/>
      <c r="M31" s="10"/>
      <c r="N31" s="28">
        <v>234</v>
      </c>
      <c r="O31" s="2"/>
      <c r="P31" s="9">
        <v>6.5</v>
      </c>
      <c r="Q31" s="10">
        <f t="shared" ref="Q31:Q44" si="3">P31*36</f>
        <v>234</v>
      </c>
      <c r="R31" s="9"/>
      <c r="S31" s="10"/>
      <c r="T31" s="28">
        <v>234</v>
      </c>
      <c r="U31" s="2"/>
    </row>
    <row r="32" spans="1:21" ht="41.25" customHeight="1" x14ac:dyDescent="0.25">
      <c r="A32" s="78"/>
      <c r="B32" s="112"/>
      <c r="C32" s="10" t="s">
        <v>114</v>
      </c>
      <c r="D32" s="9">
        <v>3</v>
      </c>
      <c r="E32" s="10">
        <v>108</v>
      </c>
      <c r="F32" s="9">
        <v>3</v>
      </c>
      <c r="G32" s="10">
        <v>108</v>
      </c>
      <c r="H32" s="9"/>
      <c r="I32" s="10"/>
      <c r="J32" s="9"/>
      <c r="K32" s="10"/>
      <c r="L32" s="9"/>
      <c r="M32" s="10"/>
      <c r="N32" s="28">
        <v>216</v>
      </c>
      <c r="O32" s="2"/>
      <c r="P32" s="9">
        <v>6</v>
      </c>
      <c r="Q32" s="10">
        <f t="shared" si="3"/>
        <v>216</v>
      </c>
      <c r="R32" s="9"/>
      <c r="S32" s="10"/>
      <c r="T32" s="28">
        <v>216</v>
      </c>
      <c r="U32" s="2"/>
    </row>
    <row r="33" spans="1:21" ht="43.5" customHeight="1" x14ac:dyDescent="0.25">
      <c r="A33" s="78"/>
      <c r="B33" s="113"/>
      <c r="C33" s="10" t="s">
        <v>77</v>
      </c>
      <c r="D33" s="9">
        <v>1</v>
      </c>
      <c r="E33" s="10">
        <v>36</v>
      </c>
      <c r="F33" s="9">
        <v>2</v>
      </c>
      <c r="G33" s="10">
        <v>72</v>
      </c>
      <c r="H33" s="9"/>
      <c r="I33" s="10"/>
      <c r="J33" s="9"/>
      <c r="K33" s="10"/>
      <c r="L33" s="9"/>
      <c r="M33" s="10"/>
      <c r="N33" s="28">
        <f>E33+G33</f>
        <v>108</v>
      </c>
      <c r="O33" s="2"/>
      <c r="P33" s="9">
        <v>3</v>
      </c>
      <c r="Q33" s="10">
        <f t="shared" si="3"/>
        <v>108</v>
      </c>
      <c r="R33" s="9"/>
      <c r="S33" s="10"/>
      <c r="T33" s="28">
        <f>Q33</f>
        <v>108</v>
      </c>
      <c r="U33" s="2"/>
    </row>
    <row r="34" spans="1:21" x14ac:dyDescent="0.25">
      <c r="A34" s="78"/>
      <c r="B34" s="114" t="s">
        <v>23</v>
      </c>
      <c r="C34" s="21" t="s">
        <v>125</v>
      </c>
      <c r="D34" s="6"/>
      <c r="E34" s="21"/>
      <c r="F34" s="6"/>
      <c r="G34" s="21"/>
      <c r="H34" s="6">
        <v>2</v>
      </c>
      <c r="I34" s="21">
        <f>H34*36</f>
        <v>72</v>
      </c>
      <c r="J34" s="6">
        <v>1</v>
      </c>
      <c r="K34" s="21">
        <f>J34*36</f>
        <v>36</v>
      </c>
      <c r="L34" s="6">
        <v>4</v>
      </c>
      <c r="M34" s="21">
        <v>124</v>
      </c>
      <c r="N34" s="29">
        <f>I34+K34+M34</f>
        <v>232</v>
      </c>
      <c r="O34" s="2"/>
      <c r="P34" s="6">
        <v>3</v>
      </c>
      <c r="Q34" s="21">
        <f t="shared" si="3"/>
        <v>108</v>
      </c>
      <c r="R34" s="6">
        <v>4</v>
      </c>
      <c r="S34" s="21">
        <f>R34*31</f>
        <v>124</v>
      </c>
      <c r="T34" s="29">
        <f>Q34+S34</f>
        <v>232</v>
      </c>
      <c r="U34" s="2"/>
    </row>
    <row r="35" spans="1:21" x14ac:dyDescent="0.25">
      <c r="A35" s="78"/>
      <c r="B35" s="114"/>
      <c r="C35" s="21" t="s">
        <v>123</v>
      </c>
      <c r="D35" s="6"/>
      <c r="E35" s="21"/>
      <c r="F35" s="6"/>
      <c r="G35" s="21"/>
      <c r="H35" s="6">
        <v>1</v>
      </c>
      <c r="I35" s="21">
        <f t="shared" ref="I35:I44" si="4">H35*36</f>
        <v>36</v>
      </c>
      <c r="J35" s="6"/>
      <c r="K35" s="21"/>
      <c r="L35" s="6"/>
      <c r="M35" s="21"/>
      <c r="N35" s="29">
        <f t="shared" ref="N35:N47" si="5">I35+K35+M35</f>
        <v>36</v>
      </c>
      <c r="O35" s="2"/>
      <c r="P35" s="6">
        <v>1</v>
      </c>
      <c r="Q35" s="21">
        <f t="shared" si="3"/>
        <v>36</v>
      </c>
      <c r="R35" s="6"/>
      <c r="S35" s="21"/>
      <c r="T35" s="29">
        <f t="shared" ref="T35:T47" si="6">Q35+S35</f>
        <v>36</v>
      </c>
      <c r="U35" s="2"/>
    </row>
    <row r="36" spans="1:21" x14ac:dyDescent="0.25">
      <c r="A36" s="78"/>
      <c r="B36" s="114"/>
      <c r="C36" s="21" t="s">
        <v>126</v>
      </c>
      <c r="D36" s="6"/>
      <c r="E36" s="21"/>
      <c r="F36" s="6"/>
      <c r="G36" s="21"/>
      <c r="H36" s="6"/>
      <c r="I36" s="21">
        <f t="shared" si="4"/>
        <v>0</v>
      </c>
      <c r="J36" s="6">
        <v>1</v>
      </c>
      <c r="K36" s="21">
        <f t="shared" ref="K36:K44" si="7">J36*36</f>
        <v>36</v>
      </c>
      <c r="L36" s="6">
        <v>2</v>
      </c>
      <c r="M36" s="21">
        <f t="shared" ref="M36:M45" si="8">L36*31</f>
        <v>62</v>
      </c>
      <c r="N36" s="29">
        <f t="shared" si="5"/>
        <v>98</v>
      </c>
      <c r="O36" s="2"/>
      <c r="P36" s="6">
        <v>1</v>
      </c>
      <c r="Q36" s="21">
        <f t="shared" si="3"/>
        <v>36</v>
      </c>
      <c r="R36" s="6">
        <v>2</v>
      </c>
      <c r="S36" s="21">
        <f t="shared" ref="S36:S46" si="9">R36*31</f>
        <v>62</v>
      </c>
      <c r="T36" s="29">
        <f t="shared" si="6"/>
        <v>98</v>
      </c>
      <c r="U36" s="2"/>
    </row>
    <row r="37" spans="1:21" x14ac:dyDescent="0.25">
      <c r="A37" s="78"/>
      <c r="B37" s="114"/>
      <c r="C37" s="21" t="s">
        <v>127</v>
      </c>
      <c r="D37" s="6"/>
      <c r="E37" s="21"/>
      <c r="F37" s="6"/>
      <c r="G37" s="21"/>
      <c r="H37" s="6"/>
      <c r="I37" s="21"/>
      <c r="J37" s="6">
        <v>0.5</v>
      </c>
      <c r="K37" s="21">
        <f t="shared" si="7"/>
        <v>18</v>
      </c>
      <c r="L37" s="6">
        <v>1</v>
      </c>
      <c r="M37" s="21">
        <v>36</v>
      </c>
      <c r="N37" s="29">
        <f t="shared" si="5"/>
        <v>54</v>
      </c>
      <c r="O37" s="2"/>
      <c r="P37" s="6"/>
      <c r="Q37" s="21"/>
      <c r="R37" s="6">
        <v>1.5</v>
      </c>
      <c r="S37" s="21">
        <v>46</v>
      </c>
      <c r="T37" s="29">
        <f t="shared" si="6"/>
        <v>46</v>
      </c>
      <c r="U37" s="2"/>
    </row>
    <row r="38" spans="1:21" x14ac:dyDescent="0.25">
      <c r="A38" s="78"/>
      <c r="B38" s="114"/>
      <c r="C38" s="21" t="s">
        <v>124</v>
      </c>
      <c r="D38" s="6"/>
      <c r="E38" s="21"/>
      <c r="F38" s="6"/>
      <c r="G38" s="21"/>
      <c r="H38" s="6"/>
      <c r="I38" s="21"/>
      <c r="J38" s="6">
        <v>1</v>
      </c>
      <c r="K38" s="21">
        <f t="shared" si="7"/>
        <v>36</v>
      </c>
      <c r="L38" s="6"/>
      <c r="M38" s="21"/>
      <c r="N38" s="29">
        <f t="shared" si="5"/>
        <v>36</v>
      </c>
      <c r="O38" s="2"/>
      <c r="P38" s="6"/>
      <c r="Q38" s="21"/>
      <c r="R38" s="6">
        <v>1</v>
      </c>
      <c r="S38" s="21">
        <f t="shared" si="9"/>
        <v>31</v>
      </c>
      <c r="T38" s="29">
        <f t="shared" si="6"/>
        <v>31</v>
      </c>
      <c r="U38" s="2"/>
    </row>
    <row r="39" spans="1:21" x14ac:dyDescent="0.25">
      <c r="A39" s="78"/>
      <c r="B39" s="114"/>
      <c r="C39" s="21" t="s">
        <v>128</v>
      </c>
      <c r="D39" s="6"/>
      <c r="E39" s="21"/>
      <c r="F39" s="6"/>
      <c r="G39" s="21"/>
      <c r="H39" s="6">
        <v>1</v>
      </c>
      <c r="I39" s="21">
        <f t="shared" si="4"/>
        <v>36</v>
      </c>
      <c r="J39" s="6">
        <v>1</v>
      </c>
      <c r="K39" s="21">
        <f t="shared" si="7"/>
        <v>36</v>
      </c>
      <c r="L39" s="6">
        <v>1</v>
      </c>
      <c r="M39" s="21">
        <f t="shared" si="8"/>
        <v>31</v>
      </c>
      <c r="N39" s="29">
        <f t="shared" si="5"/>
        <v>103</v>
      </c>
      <c r="O39" s="2"/>
      <c r="P39" s="6">
        <v>1</v>
      </c>
      <c r="Q39" s="21">
        <f t="shared" si="3"/>
        <v>36</v>
      </c>
      <c r="R39" s="6">
        <v>2</v>
      </c>
      <c r="S39" s="21">
        <f t="shared" si="9"/>
        <v>62</v>
      </c>
      <c r="T39" s="29">
        <f t="shared" si="6"/>
        <v>98</v>
      </c>
      <c r="U39" s="2"/>
    </row>
    <row r="40" spans="1:21" x14ac:dyDescent="0.25">
      <c r="A40" s="78"/>
      <c r="B40" s="114"/>
      <c r="C40" s="21" t="s">
        <v>129</v>
      </c>
      <c r="D40" s="6"/>
      <c r="E40" s="21"/>
      <c r="F40" s="6"/>
      <c r="G40" s="21"/>
      <c r="H40" s="6">
        <v>1</v>
      </c>
      <c r="I40" s="21">
        <f t="shared" si="4"/>
        <v>36</v>
      </c>
      <c r="J40" s="6">
        <v>1</v>
      </c>
      <c r="K40" s="21">
        <f t="shared" si="7"/>
        <v>36</v>
      </c>
      <c r="L40" s="6">
        <v>6</v>
      </c>
      <c r="M40" s="21">
        <f t="shared" si="8"/>
        <v>186</v>
      </c>
      <c r="N40" s="29">
        <f t="shared" si="5"/>
        <v>258</v>
      </c>
      <c r="O40" s="2"/>
      <c r="P40" s="6">
        <v>2</v>
      </c>
      <c r="Q40" s="21">
        <f t="shared" si="3"/>
        <v>72</v>
      </c>
      <c r="R40" s="6">
        <v>6</v>
      </c>
      <c r="S40" s="21">
        <f t="shared" si="9"/>
        <v>186</v>
      </c>
      <c r="T40" s="29">
        <f t="shared" si="6"/>
        <v>258</v>
      </c>
      <c r="U40" s="2"/>
    </row>
    <row r="41" spans="1:21" x14ac:dyDescent="0.25">
      <c r="A41" s="78"/>
      <c r="B41" s="114"/>
      <c r="C41" s="21" t="s">
        <v>116</v>
      </c>
      <c r="D41" s="6"/>
      <c r="E41" s="21"/>
      <c r="F41" s="6"/>
      <c r="G41" s="21"/>
      <c r="H41" s="6">
        <v>2</v>
      </c>
      <c r="I41" s="21">
        <f t="shared" si="4"/>
        <v>72</v>
      </c>
      <c r="J41" s="6">
        <v>2</v>
      </c>
      <c r="K41" s="21">
        <f t="shared" si="7"/>
        <v>72</v>
      </c>
      <c r="L41" s="6">
        <v>2</v>
      </c>
      <c r="M41" s="21">
        <f t="shared" si="8"/>
        <v>62</v>
      </c>
      <c r="N41" s="29">
        <f t="shared" si="5"/>
        <v>206</v>
      </c>
      <c r="O41" s="2"/>
      <c r="P41" s="6">
        <v>3</v>
      </c>
      <c r="Q41" s="21">
        <f t="shared" si="3"/>
        <v>108</v>
      </c>
      <c r="R41" s="6">
        <v>3</v>
      </c>
      <c r="S41" s="21">
        <f t="shared" si="9"/>
        <v>93</v>
      </c>
      <c r="T41" s="29">
        <f t="shared" si="6"/>
        <v>201</v>
      </c>
      <c r="U41" s="2"/>
    </row>
    <row r="42" spans="1:21" x14ac:dyDescent="0.25">
      <c r="A42" s="78"/>
      <c r="B42" s="114"/>
      <c r="C42" s="21" t="s">
        <v>119</v>
      </c>
      <c r="D42" s="6"/>
      <c r="E42" s="21"/>
      <c r="F42" s="6"/>
      <c r="G42" s="21"/>
      <c r="H42" s="6">
        <v>4</v>
      </c>
      <c r="I42" s="21">
        <f t="shared" si="4"/>
        <v>144</v>
      </c>
      <c r="J42" s="6">
        <v>4</v>
      </c>
      <c r="K42" s="21">
        <f t="shared" si="7"/>
        <v>144</v>
      </c>
      <c r="L42" s="6">
        <v>4.5</v>
      </c>
      <c r="M42" s="21">
        <v>140</v>
      </c>
      <c r="N42" s="29">
        <f t="shared" si="5"/>
        <v>428</v>
      </c>
      <c r="O42" s="2"/>
      <c r="P42" s="6">
        <v>4</v>
      </c>
      <c r="Q42" s="21">
        <f t="shared" si="3"/>
        <v>144</v>
      </c>
      <c r="R42" s="6">
        <v>9</v>
      </c>
      <c r="S42" s="21">
        <f t="shared" si="9"/>
        <v>279</v>
      </c>
      <c r="T42" s="29">
        <f t="shared" si="6"/>
        <v>423</v>
      </c>
      <c r="U42" s="2"/>
    </row>
    <row r="43" spans="1:21" x14ac:dyDescent="0.25">
      <c r="A43" s="78"/>
      <c r="B43" s="114"/>
      <c r="C43" s="21" t="s">
        <v>120</v>
      </c>
      <c r="D43" s="6"/>
      <c r="E43" s="21"/>
      <c r="F43" s="6"/>
      <c r="G43" s="21"/>
      <c r="H43" s="6">
        <v>1.5</v>
      </c>
      <c r="I43" s="21">
        <f t="shared" si="4"/>
        <v>54</v>
      </c>
      <c r="J43" s="6">
        <v>1.5</v>
      </c>
      <c r="K43" s="21">
        <f t="shared" si="7"/>
        <v>54</v>
      </c>
      <c r="L43" s="6">
        <v>0</v>
      </c>
      <c r="M43" s="21">
        <f t="shared" si="8"/>
        <v>0</v>
      </c>
      <c r="N43" s="29">
        <f t="shared" si="5"/>
        <v>108</v>
      </c>
      <c r="O43" s="2"/>
      <c r="P43" s="6">
        <v>2</v>
      </c>
      <c r="Q43" s="21">
        <f t="shared" si="3"/>
        <v>72</v>
      </c>
      <c r="R43" s="6">
        <v>1.5</v>
      </c>
      <c r="S43" s="21">
        <v>46</v>
      </c>
      <c r="T43" s="29">
        <f t="shared" si="6"/>
        <v>118</v>
      </c>
      <c r="U43" s="2"/>
    </row>
    <row r="44" spans="1:21" x14ac:dyDescent="0.25">
      <c r="A44" s="78"/>
      <c r="B44" s="114"/>
      <c r="C44" s="21" t="s">
        <v>121</v>
      </c>
      <c r="D44" s="6"/>
      <c r="E44" s="21"/>
      <c r="F44" s="6"/>
      <c r="G44" s="21"/>
      <c r="H44" s="6">
        <v>1</v>
      </c>
      <c r="I44" s="21">
        <f t="shared" si="4"/>
        <v>36</v>
      </c>
      <c r="J44" s="6">
        <v>1</v>
      </c>
      <c r="K44" s="21">
        <f t="shared" si="7"/>
        <v>36</v>
      </c>
      <c r="L44" s="6">
        <v>1.5</v>
      </c>
      <c r="M44" s="21">
        <v>46</v>
      </c>
      <c r="N44" s="29">
        <f t="shared" si="5"/>
        <v>118</v>
      </c>
      <c r="O44" s="2"/>
      <c r="P44" s="6">
        <v>1</v>
      </c>
      <c r="Q44" s="21">
        <f t="shared" si="3"/>
        <v>36</v>
      </c>
      <c r="R44" s="6">
        <v>2</v>
      </c>
      <c r="S44" s="21">
        <f t="shared" si="9"/>
        <v>62</v>
      </c>
      <c r="T44" s="29">
        <f t="shared" si="6"/>
        <v>98</v>
      </c>
      <c r="U44" s="2"/>
    </row>
    <row r="45" spans="1:21" x14ac:dyDescent="0.25">
      <c r="A45" s="78"/>
      <c r="B45" s="114"/>
      <c r="C45" s="21" t="s">
        <v>94</v>
      </c>
      <c r="D45" s="6"/>
      <c r="E45" s="21"/>
      <c r="F45" s="6"/>
      <c r="G45" s="21"/>
      <c r="H45" s="6"/>
      <c r="I45" s="21"/>
      <c r="J45" s="6"/>
      <c r="K45" s="21"/>
      <c r="L45" s="6">
        <v>2</v>
      </c>
      <c r="M45" s="21">
        <f t="shared" si="8"/>
        <v>62</v>
      </c>
      <c r="N45" s="29">
        <f t="shared" si="5"/>
        <v>62</v>
      </c>
      <c r="O45" s="2"/>
      <c r="P45" s="6"/>
      <c r="Q45" s="21"/>
      <c r="R45" s="6">
        <v>2</v>
      </c>
      <c r="S45" s="21">
        <f t="shared" si="9"/>
        <v>62</v>
      </c>
      <c r="T45" s="29">
        <f t="shared" si="6"/>
        <v>62</v>
      </c>
      <c r="U45" s="2"/>
    </row>
    <row r="46" spans="1:21" x14ac:dyDescent="0.25">
      <c r="A46" s="78"/>
      <c r="B46" s="114"/>
      <c r="C46" s="21"/>
      <c r="D46" s="6"/>
      <c r="E46" s="21"/>
      <c r="F46" s="6"/>
      <c r="G46" s="21"/>
      <c r="H46" s="6"/>
      <c r="I46" s="21"/>
      <c r="J46" s="6"/>
      <c r="K46" s="21"/>
      <c r="L46" s="6"/>
      <c r="M46" s="21"/>
      <c r="N46" s="29">
        <f t="shared" si="5"/>
        <v>0</v>
      </c>
      <c r="O46" s="2"/>
      <c r="P46" s="6"/>
      <c r="Q46" s="21"/>
      <c r="R46" s="6"/>
      <c r="S46" s="21">
        <f t="shared" si="9"/>
        <v>0</v>
      </c>
      <c r="T46" s="29">
        <f t="shared" si="6"/>
        <v>0</v>
      </c>
      <c r="U46" s="2"/>
    </row>
    <row r="47" spans="1:21" x14ac:dyDescent="0.25">
      <c r="A47" s="78"/>
      <c r="B47" s="114"/>
      <c r="C47" s="22" t="s">
        <v>4</v>
      </c>
      <c r="D47" s="6"/>
      <c r="E47" s="21"/>
      <c r="F47" s="6"/>
      <c r="G47" s="21"/>
      <c r="H47" s="6"/>
      <c r="I47" s="21">
        <v>60</v>
      </c>
      <c r="J47" s="6"/>
      <c r="K47" s="21">
        <v>40</v>
      </c>
      <c r="L47" s="6"/>
      <c r="M47" s="21"/>
      <c r="N47" s="29">
        <f t="shared" si="5"/>
        <v>100</v>
      </c>
      <c r="O47" s="2"/>
      <c r="P47" s="6"/>
      <c r="Q47" s="21">
        <v>120</v>
      </c>
      <c r="R47" s="6"/>
      <c r="S47" s="21"/>
      <c r="T47" s="29">
        <f t="shared" si="6"/>
        <v>120</v>
      </c>
      <c r="U47" s="2"/>
    </row>
    <row r="48" spans="1:21" ht="19.5" thickBot="1" x14ac:dyDescent="0.3">
      <c r="A48" s="115" t="s">
        <v>24</v>
      </c>
      <c r="B48" s="116"/>
      <c r="C48" s="117"/>
      <c r="D48" s="19">
        <f>SUM(D30:D46)</f>
        <v>7</v>
      </c>
      <c r="E48" s="16">
        <f>SUM(E30:E46)</f>
        <v>252</v>
      </c>
      <c r="F48" s="19">
        <f>SUM(F30:F46)</f>
        <v>9</v>
      </c>
      <c r="G48" s="16">
        <f>SUM(G30:G46)</f>
        <v>324</v>
      </c>
      <c r="H48" s="19">
        <f t="shared" ref="H48:M48" si="10">SUM(H34:H46)</f>
        <v>13.5</v>
      </c>
      <c r="I48" s="16">
        <f t="shared" si="10"/>
        <v>486</v>
      </c>
      <c r="J48" s="19">
        <f t="shared" si="10"/>
        <v>14</v>
      </c>
      <c r="K48" s="16">
        <f t="shared" si="10"/>
        <v>504</v>
      </c>
      <c r="L48" s="19">
        <f t="shared" si="10"/>
        <v>24</v>
      </c>
      <c r="M48" s="16">
        <f t="shared" si="10"/>
        <v>749</v>
      </c>
      <c r="N48" s="30">
        <f>E48+G48+I48+K48+M48</f>
        <v>2315</v>
      </c>
      <c r="O48" s="8"/>
      <c r="P48" s="19">
        <f>SUM(P30:P47)</f>
        <v>34</v>
      </c>
      <c r="Q48" s="16">
        <f>SUM(Q30:Q46)</f>
        <v>1224</v>
      </c>
      <c r="R48" s="19">
        <f>SUM(R30:R47)</f>
        <v>34</v>
      </c>
      <c r="S48" s="16">
        <f>SUM(S30:S47)</f>
        <v>1053</v>
      </c>
      <c r="T48" s="38">
        <f t="shared" ref="T48" si="11">Q48+S48</f>
        <v>2277</v>
      </c>
      <c r="U48" s="8"/>
    </row>
    <row r="49" spans="1:21" ht="20.25" thickTop="1" thickBot="1" x14ac:dyDescent="0.3">
      <c r="A49" s="72" t="s">
        <v>9</v>
      </c>
      <c r="B49" s="73"/>
      <c r="C49" s="74"/>
      <c r="D49" s="17">
        <f>(D29+D48)</f>
        <v>34</v>
      </c>
      <c r="E49" s="18">
        <f>(E29+E48)</f>
        <v>1224</v>
      </c>
      <c r="F49" s="17">
        <f>(F29+F48)</f>
        <v>34</v>
      </c>
      <c r="G49" s="18">
        <f>(G29+G48)</f>
        <v>1224</v>
      </c>
      <c r="H49" s="17">
        <f>(H29+H48)</f>
        <v>33.5</v>
      </c>
      <c r="I49" s="18">
        <f>(I29+I47+I48)</f>
        <v>1266</v>
      </c>
      <c r="J49" s="17">
        <f>(J29+J48)</f>
        <v>34</v>
      </c>
      <c r="K49" s="18">
        <f>(K29+K47+K48)</f>
        <v>1164</v>
      </c>
      <c r="L49" s="17">
        <f>(L29+L48)</f>
        <v>34</v>
      </c>
      <c r="M49" s="18">
        <f>(M29+M47+M48)</f>
        <v>1059</v>
      </c>
      <c r="N49" s="31">
        <f>(E49+G49+I49+K49+M49)</f>
        <v>5937</v>
      </c>
      <c r="O49" s="33"/>
      <c r="P49" s="17">
        <f>P48</f>
        <v>34</v>
      </c>
      <c r="Q49" s="18">
        <f>(Q47+Q48)</f>
        <v>1344</v>
      </c>
      <c r="R49" s="17">
        <f>R48</f>
        <v>34</v>
      </c>
      <c r="S49" s="18">
        <f>S48</f>
        <v>1053</v>
      </c>
      <c r="T49" s="39">
        <f>(Q49+S49)</f>
        <v>2397</v>
      </c>
      <c r="U49" s="2"/>
    </row>
    <row r="50" spans="1:21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2" spans="1:21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5.75" x14ac:dyDescent="0.25">
      <c r="B53" s="70" t="s">
        <v>43</v>
      </c>
      <c r="C53" s="70"/>
      <c r="D53" s="70"/>
      <c r="E53" s="70"/>
      <c r="F53" s="70"/>
      <c r="G53" s="70"/>
      <c r="H53" s="70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5.75" x14ac:dyDescent="0.25">
      <c r="B54" s="3"/>
      <c r="C54" s="40" t="s">
        <v>32</v>
      </c>
      <c r="D54" s="70" t="s">
        <v>26</v>
      </c>
      <c r="E54" s="70"/>
      <c r="F54" s="70"/>
      <c r="G54" s="70"/>
      <c r="H54" s="70"/>
    </row>
    <row r="55" spans="1:21" ht="21" customHeight="1" x14ac:dyDescent="0.25">
      <c r="B55" s="71" t="s">
        <v>41</v>
      </c>
      <c r="C55" s="40"/>
      <c r="D55" s="40" t="s">
        <v>27</v>
      </c>
      <c r="E55" s="40" t="s">
        <v>28</v>
      </c>
      <c r="F55" s="40" t="s">
        <v>29</v>
      </c>
      <c r="G55" s="40" t="s">
        <v>30</v>
      </c>
      <c r="H55" s="40" t="s">
        <v>31</v>
      </c>
    </row>
    <row r="56" spans="1:21" ht="21" customHeight="1" x14ac:dyDescent="0.25">
      <c r="B56" s="71"/>
      <c r="C56" s="42" t="s">
        <v>78</v>
      </c>
      <c r="D56" s="42">
        <v>1.5</v>
      </c>
      <c r="E56" s="42">
        <v>1</v>
      </c>
      <c r="F56" s="42"/>
      <c r="G56" s="42"/>
      <c r="H56" s="42"/>
    </row>
    <row r="57" spans="1:21" ht="21" customHeight="1" x14ac:dyDescent="0.25">
      <c r="B57" s="71"/>
      <c r="C57" s="42" t="s">
        <v>79</v>
      </c>
      <c r="D57" s="42">
        <v>0.5</v>
      </c>
      <c r="E57" s="42"/>
      <c r="F57" s="42"/>
      <c r="G57" s="42">
        <v>1</v>
      </c>
      <c r="H57" s="42"/>
    </row>
    <row r="58" spans="1:21" ht="21" customHeight="1" x14ac:dyDescent="0.25">
      <c r="B58" s="71"/>
      <c r="C58" s="42" t="s">
        <v>150</v>
      </c>
      <c r="D58" s="42">
        <v>1</v>
      </c>
      <c r="E58" s="42"/>
      <c r="F58" s="42"/>
      <c r="G58" s="42"/>
      <c r="H58" s="42"/>
    </row>
    <row r="59" spans="1:21" ht="21" customHeight="1" x14ac:dyDescent="0.25">
      <c r="B59" s="71"/>
      <c r="C59" s="42" t="s">
        <v>54</v>
      </c>
      <c r="D59" s="42"/>
      <c r="E59" s="42"/>
      <c r="F59" s="42">
        <v>1</v>
      </c>
      <c r="G59" s="42"/>
      <c r="H59" s="42"/>
    </row>
    <row r="60" spans="1:21" ht="21" customHeight="1" x14ac:dyDescent="0.25">
      <c r="B60" s="71"/>
      <c r="C60" s="42" t="s">
        <v>51</v>
      </c>
      <c r="D60" s="42"/>
      <c r="E60" s="42"/>
      <c r="F60" s="42"/>
      <c r="G60" s="42">
        <v>1</v>
      </c>
      <c r="H60" s="42"/>
    </row>
    <row r="61" spans="1:21" ht="21" customHeight="1" x14ac:dyDescent="0.25">
      <c r="B61" s="71"/>
      <c r="C61" s="42" t="s">
        <v>84</v>
      </c>
      <c r="D61" s="42"/>
      <c r="E61" s="42"/>
      <c r="F61" s="42"/>
      <c r="G61" s="42"/>
      <c r="H61" s="42">
        <v>1</v>
      </c>
    </row>
    <row r="62" spans="1:21" ht="21" customHeight="1" x14ac:dyDescent="0.25">
      <c r="B62" s="71"/>
      <c r="C62" s="42" t="s">
        <v>149</v>
      </c>
      <c r="D62" s="42"/>
      <c r="E62" s="42"/>
      <c r="F62" s="42"/>
      <c r="G62" s="42"/>
      <c r="H62" s="42">
        <v>1</v>
      </c>
    </row>
    <row r="63" spans="1:21" ht="21" customHeight="1" x14ac:dyDescent="0.25">
      <c r="B63" s="71"/>
      <c r="C63" s="42" t="s">
        <v>85</v>
      </c>
      <c r="D63" s="42"/>
      <c r="E63" s="42"/>
      <c r="F63" s="42"/>
      <c r="G63" s="42"/>
      <c r="H63" s="42">
        <v>2</v>
      </c>
    </row>
    <row r="64" spans="1:21" ht="21" customHeight="1" x14ac:dyDescent="0.25">
      <c r="B64" s="71"/>
      <c r="C64" s="42" t="s">
        <v>86</v>
      </c>
      <c r="D64" s="42"/>
      <c r="E64" s="42"/>
      <c r="F64" s="42"/>
      <c r="G64" s="42"/>
      <c r="H64" s="42">
        <v>2</v>
      </c>
    </row>
    <row r="65" spans="1:8" ht="21" customHeight="1" x14ac:dyDescent="0.25">
      <c r="B65" s="71" t="s">
        <v>42</v>
      </c>
      <c r="C65" s="42" t="s">
        <v>120</v>
      </c>
      <c r="D65" s="42"/>
      <c r="E65" s="42"/>
      <c r="F65" s="42">
        <v>1.5</v>
      </c>
      <c r="G65" s="42">
        <v>1.5</v>
      </c>
      <c r="H65" s="42"/>
    </row>
    <row r="66" spans="1:8" ht="21" customHeight="1" x14ac:dyDescent="0.25">
      <c r="B66" s="71"/>
      <c r="C66" s="42" t="s">
        <v>121</v>
      </c>
      <c r="D66" s="42"/>
      <c r="E66" s="42"/>
      <c r="F66" s="42">
        <v>1</v>
      </c>
      <c r="G66" s="42">
        <v>1</v>
      </c>
      <c r="H66" s="42">
        <v>1.5</v>
      </c>
    </row>
    <row r="67" spans="1:8" ht="21" customHeight="1" x14ac:dyDescent="0.25">
      <c r="B67" s="71"/>
      <c r="C67" s="42"/>
      <c r="D67" s="42"/>
      <c r="E67" s="42"/>
      <c r="F67" s="42"/>
      <c r="G67" s="42"/>
      <c r="H67" s="42"/>
    </row>
    <row r="68" spans="1:8" ht="21" customHeight="1" x14ac:dyDescent="0.25">
      <c r="B68" s="71"/>
      <c r="C68" s="42"/>
      <c r="D68" s="42"/>
      <c r="E68" s="42"/>
      <c r="F68" s="42"/>
      <c r="G68" s="42"/>
      <c r="H68" s="42"/>
    </row>
    <row r="69" spans="1:8" ht="15.75" x14ac:dyDescent="0.25">
      <c r="B69" s="67" t="s">
        <v>33</v>
      </c>
      <c r="C69" s="68"/>
      <c r="D69" s="41">
        <f>SUM(D56:D68)</f>
        <v>3</v>
      </c>
      <c r="E69" s="41">
        <f t="shared" ref="E69:H69" si="12">SUM(E56:E68)</f>
        <v>1</v>
      </c>
      <c r="F69" s="41">
        <f t="shared" si="12"/>
        <v>3.5</v>
      </c>
      <c r="G69" s="41">
        <f t="shared" si="12"/>
        <v>4.5</v>
      </c>
      <c r="H69" s="41">
        <f t="shared" si="12"/>
        <v>7.5</v>
      </c>
    </row>
    <row r="72" spans="1:8" x14ac:dyDescent="0.25">
      <c r="A72" s="69" t="s">
        <v>44</v>
      </c>
      <c r="B72" s="69"/>
      <c r="C72" s="1" t="s">
        <v>81</v>
      </c>
    </row>
    <row r="73" spans="1:8" x14ac:dyDescent="0.25">
      <c r="C73" s="1" t="s">
        <v>82</v>
      </c>
    </row>
    <row r="74" spans="1:8" x14ac:dyDescent="0.25">
      <c r="C74" s="1" t="s">
        <v>111</v>
      </c>
    </row>
  </sheetData>
  <mergeCells count="49">
    <mergeCell ref="A3:C3"/>
    <mergeCell ref="D3:N3"/>
    <mergeCell ref="P3:T3"/>
    <mergeCell ref="A1:C1"/>
    <mergeCell ref="D1:T1"/>
    <mergeCell ref="A2:C2"/>
    <mergeCell ref="D2:N2"/>
    <mergeCell ref="P2:T2"/>
    <mergeCell ref="A4:C4"/>
    <mergeCell ref="D4:N4"/>
    <mergeCell ref="P4:T4"/>
    <mergeCell ref="A5:C5"/>
    <mergeCell ref="D5:N5"/>
    <mergeCell ref="P5:T5"/>
    <mergeCell ref="L8:M8"/>
    <mergeCell ref="A6:C6"/>
    <mergeCell ref="D6:N6"/>
    <mergeCell ref="P6:T6"/>
    <mergeCell ref="A7:C7"/>
    <mergeCell ref="D7:N7"/>
    <mergeCell ref="P7:T7"/>
    <mergeCell ref="A48:C48"/>
    <mergeCell ref="P8:Q8"/>
    <mergeCell ref="R8:S8"/>
    <mergeCell ref="A9:C9"/>
    <mergeCell ref="D9:E9"/>
    <mergeCell ref="F9:G9"/>
    <mergeCell ref="H9:I9"/>
    <mergeCell ref="J9:K9"/>
    <mergeCell ref="L9:M9"/>
    <mergeCell ref="P9:Q9"/>
    <mergeCell ref="R9:S9"/>
    <mergeCell ref="A8:C8"/>
    <mergeCell ref="D8:E8"/>
    <mergeCell ref="F8:G8"/>
    <mergeCell ref="H8:I8"/>
    <mergeCell ref="J8:K8"/>
    <mergeCell ref="A10:B28"/>
    <mergeCell ref="A29:C29"/>
    <mergeCell ref="A30:A47"/>
    <mergeCell ref="B30:B33"/>
    <mergeCell ref="B34:B47"/>
    <mergeCell ref="A72:B72"/>
    <mergeCell ref="A49:C49"/>
    <mergeCell ref="B53:H53"/>
    <mergeCell ref="D54:H54"/>
    <mergeCell ref="B55:B64"/>
    <mergeCell ref="B65:B68"/>
    <mergeCell ref="B69:C69"/>
  </mergeCells>
  <pageMargins left="0.7" right="0.7" top="0.75" bottom="0.75" header="0.3" footer="0.3"/>
  <pageSetup paperSize="8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66B0F-C895-4932-B618-942CECC29E0D}">
  <dimension ref="A1:J43"/>
  <sheetViews>
    <sheetView tabSelected="1" zoomScale="150" zoomScaleNormal="150" workbookViewId="0">
      <selection activeCell="M36" sqref="M36"/>
    </sheetView>
  </sheetViews>
  <sheetFormatPr defaultRowHeight="15" x14ac:dyDescent="0.25"/>
  <cols>
    <col min="3" max="3" width="44.5703125" customWidth="1"/>
  </cols>
  <sheetData>
    <row r="1" spans="1:10" ht="19.5" thickBot="1" x14ac:dyDescent="0.3">
      <c r="A1" s="89" t="s">
        <v>38</v>
      </c>
      <c r="B1" s="90"/>
      <c r="C1" s="91"/>
      <c r="D1" s="43" t="s">
        <v>49</v>
      </c>
      <c r="E1" s="44"/>
      <c r="F1" s="44"/>
      <c r="G1" s="44"/>
      <c r="H1" s="44"/>
      <c r="I1" s="44"/>
      <c r="J1" s="45"/>
    </row>
    <row r="2" spans="1:10" ht="18.75" x14ac:dyDescent="0.25">
      <c r="A2" s="86" t="s">
        <v>7</v>
      </c>
      <c r="B2" s="87"/>
      <c r="C2" s="88"/>
      <c r="D2" s="109" t="s">
        <v>67</v>
      </c>
      <c r="E2" s="110"/>
      <c r="F2" s="110"/>
      <c r="G2" s="110"/>
      <c r="H2" s="110"/>
      <c r="I2" s="110"/>
      <c r="J2" s="111"/>
    </row>
    <row r="3" spans="1:10" ht="18.75" x14ac:dyDescent="0.25">
      <c r="A3" s="86" t="s">
        <v>5</v>
      </c>
      <c r="B3" s="87"/>
      <c r="C3" s="88"/>
      <c r="D3" s="101" t="s">
        <v>50</v>
      </c>
      <c r="E3" s="102"/>
      <c r="F3" s="102"/>
      <c r="G3" s="102"/>
      <c r="H3" s="102"/>
      <c r="I3" s="102"/>
      <c r="J3" s="103"/>
    </row>
    <row r="4" spans="1:10" ht="18.75" x14ac:dyDescent="0.25">
      <c r="A4" s="86" t="s">
        <v>6</v>
      </c>
      <c r="B4" s="87"/>
      <c r="C4" s="88"/>
      <c r="D4" s="101" t="s">
        <v>68</v>
      </c>
      <c r="E4" s="102"/>
      <c r="F4" s="102"/>
      <c r="G4" s="102"/>
      <c r="H4" s="102"/>
      <c r="I4" s="102"/>
      <c r="J4" s="103"/>
    </row>
    <row r="5" spans="1:10" ht="18.75" x14ac:dyDescent="0.25">
      <c r="A5" s="86" t="s">
        <v>36</v>
      </c>
      <c r="B5" s="87"/>
      <c r="C5" s="88"/>
      <c r="D5" s="126">
        <v>45536</v>
      </c>
      <c r="E5" s="102"/>
      <c r="F5" s="102"/>
      <c r="G5" s="102"/>
      <c r="H5" s="102"/>
      <c r="I5" s="102"/>
      <c r="J5" s="103"/>
    </row>
    <row r="6" spans="1:10" ht="19.5" customHeight="1" x14ac:dyDescent="0.25">
      <c r="A6" s="86" t="s">
        <v>8</v>
      </c>
      <c r="B6" s="87"/>
      <c r="C6" s="88"/>
      <c r="D6" s="101" t="s">
        <v>16</v>
      </c>
      <c r="E6" s="102"/>
      <c r="F6" s="102"/>
      <c r="G6" s="102"/>
      <c r="H6" s="102"/>
      <c r="I6" s="102"/>
      <c r="J6" s="103"/>
    </row>
    <row r="7" spans="1:10" ht="47.25" customHeight="1" thickBot="1" x14ac:dyDescent="0.3">
      <c r="A7" s="86" t="s">
        <v>17</v>
      </c>
      <c r="B7" s="87"/>
      <c r="C7" s="88"/>
      <c r="D7" s="104" t="s">
        <v>46</v>
      </c>
      <c r="E7" s="105"/>
      <c r="F7" s="105"/>
      <c r="G7" s="105"/>
      <c r="H7" s="105"/>
      <c r="I7" s="105"/>
      <c r="J7" s="106"/>
    </row>
    <row r="8" spans="1:10" ht="47.25" x14ac:dyDescent="0.25">
      <c r="A8" s="75" t="s">
        <v>40</v>
      </c>
      <c r="B8" s="76"/>
      <c r="C8" s="77"/>
      <c r="D8" s="123" t="s">
        <v>47</v>
      </c>
      <c r="E8" s="122"/>
      <c r="F8" s="123" t="s">
        <v>48</v>
      </c>
      <c r="G8" s="122"/>
      <c r="H8" s="121" t="s">
        <v>21</v>
      </c>
      <c r="I8" s="122"/>
      <c r="J8" s="36" t="s">
        <v>18</v>
      </c>
    </row>
    <row r="9" spans="1:10" ht="15.75" customHeight="1" x14ac:dyDescent="0.25">
      <c r="A9" s="75" t="s">
        <v>45</v>
      </c>
      <c r="B9" s="76"/>
      <c r="C9" s="77"/>
      <c r="D9" s="118" t="s">
        <v>1</v>
      </c>
      <c r="E9" s="119"/>
      <c r="F9" s="118" t="s">
        <v>1</v>
      </c>
      <c r="G9" s="119"/>
      <c r="H9" s="118" t="s">
        <v>1</v>
      </c>
      <c r="I9" s="119"/>
      <c r="J9" s="124" t="s">
        <v>19</v>
      </c>
    </row>
    <row r="10" spans="1:10" ht="15.75" customHeight="1" x14ac:dyDescent="0.25">
      <c r="A10" s="75"/>
      <c r="B10" s="76"/>
      <c r="C10" s="77"/>
      <c r="D10" s="50" t="s">
        <v>2</v>
      </c>
      <c r="E10" s="51" t="s">
        <v>3</v>
      </c>
      <c r="F10" s="52" t="s">
        <v>2</v>
      </c>
      <c r="G10" s="52" t="s">
        <v>3</v>
      </c>
      <c r="H10" s="50" t="s">
        <v>2</v>
      </c>
      <c r="I10" s="51" t="s">
        <v>3</v>
      </c>
      <c r="J10" s="125"/>
    </row>
    <row r="11" spans="1:10" ht="26.25" customHeight="1" x14ac:dyDescent="0.25">
      <c r="A11" s="78" t="s">
        <v>39</v>
      </c>
      <c r="B11" s="112" t="s">
        <v>22</v>
      </c>
      <c r="C11" s="10" t="s">
        <v>74</v>
      </c>
      <c r="D11" s="9">
        <v>0.22</v>
      </c>
      <c r="E11" s="10">
        <v>4</v>
      </c>
      <c r="F11" s="9"/>
      <c r="G11" s="10"/>
      <c r="H11" s="9"/>
      <c r="I11" s="10"/>
      <c r="J11" s="28">
        <f>E11</f>
        <v>4</v>
      </c>
    </row>
    <row r="12" spans="1:10" ht="26.25" customHeight="1" x14ac:dyDescent="0.25">
      <c r="A12" s="78"/>
      <c r="B12" s="112"/>
      <c r="C12" s="10" t="s">
        <v>87</v>
      </c>
      <c r="D12" s="9">
        <v>2</v>
      </c>
      <c r="E12" s="10">
        <v>36</v>
      </c>
      <c r="F12" s="9"/>
      <c r="G12" s="10"/>
      <c r="H12" s="9"/>
      <c r="I12" s="10"/>
      <c r="J12" s="28">
        <f t="shared" ref="J12:J19" si="0">E12</f>
        <v>36</v>
      </c>
    </row>
    <row r="13" spans="1:10" ht="26.25" customHeight="1" x14ac:dyDescent="0.25">
      <c r="A13" s="78"/>
      <c r="B13" s="112"/>
      <c r="C13" s="10" t="s">
        <v>88</v>
      </c>
      <c r="D13" s="9">
        <v>2</v>
      </c>
      <c r="E13" s="10">
        <v>36</v>
      </c>
      <c r="F13" s="9"/>
      <c r="G13" s="10"/>
      <c r="H13" s="9"/>
      <c r="I13" s="10"/>
      <c r="J13" s="28">
        <f t="shared" si="0"/>
        <v>36</v>
      </c>
    </row>
    <row r="14" spans="1:10" ht="26.25" customHeight="1" x14ac:dyDescent="0.25">
      <c r="A14" s="78"/>
      <c r="B14" s="112"/>
      <c r="C14" s="10" t="s">
        <v>130</v>
      </c>
      <c r="D14" s="9">
        <v>1.5</v>
      </c>
      <c r="E14" s="10">
        <v>27</v>
      </c>
      <c r="F14" s="9"/>
      <c r="G14" s="10"/>
      <c r="H14" s="9"/>
      <c r="I14" s="10"/>
      <c r="J14" s="28">
        <f t="shared" si="0"/>
        <v>27</v>
      </c>
    </row>
    <row r="15" spans="1:10" ht="26.25" customHeight="1" x14ac:dyDescent="0.25">
      <c r="A15" s="78"/>
      <c r="B15" s="112"/>
      <c r="C15" s="10" t="s">
        <v>90</v>
      </c>
      <c r="D15" s="9">
        <v>0.5</v>
      </c>
      <c r="E15" s="10">
        <v>9</v>
      </c>
      <c r="F15" s="9"/>
      <c r="G15" s="10"/>
      <c r="H15" s="9"/>
      <c r="I15" s="10"/>
      <c r="J15" s="28">
        <f t="shared" si="0"/>
        <v>9</v>
      </c>
    </row>
    <row r="16" spans="1:10" ht="26.25" customHeight="1" x14ac:dyDescent="0.25">
      <c r="A16" s="78"/>
      <c r="B16" s="112"/>
      <c r="C16" s="10" t="s">
        <v>92</v>
      </c>
      <c r="D16" s="9">
        <v>1.5</v>
      </c>
      <c r="E16" s="10">
        <v>27</v>
      </c>
      <c r="F16" s="9"/>
      <c r="G16" s="10"/>
      <c r="H16" s="9"/>
      <c r="I16" s="10"/>
      <c r="J16" s="28">
        <f t="shared" si="0"/>
        <v>27</v>
      </c>
    </row>
    <row r="17" spans="1:10" ht="26.25" customHeight="1" x14ac:dyDescent="0.25">
      <c r="A17" s="78"/>
      <c r="B17" s="112"/>
      <c r="C17" s="10" t="s">
        <v>93</v>
      </c>
      <c r="D17" s="9">
        <v>1</v>
      </c>
      <c r="E17" s="10">
        <v>18</v>
      </c>
      <c r="F17" s="9"/>
      <c r="G17" s="10"/>
      <c r="H17" s="9"/>
      <c r="I17" s="10"/>
      <c r="J17" s="28">
        <f t="shared" si="0"/>
        <v>18</v>
      </c>
    </row>
    <row r="18" spans="1:10" ht="26.25" customHeight="1" x14ac:dyDescent="0.25">
      <c r="A18" s="78"/>
      <c r="B18" s="112"/>
      <c r="C18" s="10" t="s">
        <v>97</v>
      </c>
      <c r="D18" s="9">
        <v>2</v>
      </c>
      <c r="E18" s="10">
        <v>36</v>
      </c>
      <c r="F18" s="9"/>
      <c r="G18" s="10"/>
      <c r="H18" s="9"/>
      <c r="I18" s="10"/>
      <c r="J18" s="28">
        <f t="shared" si="0"/>
        <v>36</v>
      </c>
    </row>
    <row r="19" spans="1:10" ht="26.25" customHeight="1" x14ac:dyDescent="0.25">
      <c r="A19" s="78"/>
      <c r="B19" s="113"/>
      <c r="C19" s="10" t="s">
        <v>110</v>
      </c>
      <c r="D19" s="9">
        <v>0.4</v>
      </c>
      <c r="E19" s="10">
        <v>7</v>
      </c>
      <c r="F19" s="9"/>
      <c r="G19" s="10"/>
      <c r="H19" s="9"/>
      <c r="I19" s="10"/>
      <c r="J19" s="28">
        <f t="shared" si="0"/>
        <v>7</v>
      </c>
    </row>
    <row r="20" spans="1:10" x14ac:dyDescent="0.25">
      <c r="A20" s="78"/>
      <c r="B20" s="114" t="s">
        <v>23</v>
      </c>
      <c r="C20" s="21" t="s">
        <v>131</v>
      </c>
      <c r="D20" s="6"/>
      <c r="E20" s="21"/>
      <c r="F20" s="6">
        <v>2.5</v>
      </c>
      <c r="G20" s="21">
        <v>45</v>
      </c>
      <c r="H20" s="6"/>
      <c r="I20" s="21"/>
      <c r="J20" s="29">
        <f>E20++G20+I20</f>
        <v>45</v>
      </c>
    </row>
    <row r="21" spans="1:10" x14ac:dyDescent="0.25">
      <c r="A21" s="78"/>
      <c r="B21" s="114"/>
      <c r="C21" s="21" t="s">
        <v>95</v>
      </c>
      <c r="D21" s="6"/>
      <c r="E21" s="21"/>
      <c r="F21" s="6">
        <v>4</v>
      </c>
      <c r="G21" s="21">
        <v>72</v>
      </c>
      <c r="H21" s="6"/>
      <c r="I21" s="21"/>
      <c r="J21" s="29">
        <f t="shared" ref="J21:J35" si="1">E21++G21+I21</f>
        <v>72</v>
      </c>
    </row>
    <row r="22" spans="1:10" x14ac:dyDescent="0.25">
      <c r="A22" s="78"/>
      <c r="B22" s="114"/>
      <c r="C22" s="21" t="s">
        <v>132</v>
      </c>
      <c r="D22" s="6"/>
      <c r="E22" s="21"/>
      <c r="F22" s="6">
        <v>2</v>
      </c>
      <c r="G22" s="21">
        <v>36</v>
      </c>
      <c r="H22" s="6">
        <v>1</v>
      </c>
      <c r="I22" s="21">
        <v>31</v>
      </c>
      <c r="J22" s="29">
        <f t="shared" si="1"/>
        <v>67</v>
      </c>
    </row>
    <row r="23" spans="1:10" x14ac:dyDescent="0.25">
      <c r="A23" s="78"/>
      <c r="B23" s="114"/>
      <c r="C23" s="21" t="s">
        <v>103</v>
      </c>
      <c r="D23" s="6"/>
      <c r="E23" s="21"/>
      <c r="F23" s="6">
        <v>2</v>
      </c>
      <c r="G23" s="21">
        <v>36</v>
      </c>
      <c r="H23" s="6">
        <v>0.5</v>
      </c>
      <c r="I23" s="21">
        <v>16</v>
      </c>
      <c r="J23" s="29">
        <f t="shared" si="1"/>
        <v>52</v>
      </c>
    </row>
    <row r="24" spans="1:10" x14ac:dyDescent="0.25">
      <c r="A24" s="78"/>
      <c r="B24" s="114"/>
      <c r="C24" s="21" t="s">
        <v>133</v>
      </c>
      <c r="D24" s="6"/>
      <c r="E24" s="21"/>
      <c r="F24" s="6">
        <v>2</v>
      </c>
      <c r="G24" s="21">
        <v>36</v>
      </c>
      <c r="H24" s="6"/>
      <c r="I24" s="21"/>
      <c r="J24" s="29">
        <f t="shared" si="1"/>
        <v>36</v>
      </c>
    </row>
    <row r="25" spans="1:10" x14ac:dyDescent="0.25">
      <c r="A25" s="78"/>
      <c r="B25" s="114"/>
      <c r="C25" s="21" t="s">
        <v>106</v>
      </c>
      <c r="D25" s="6"/>
      <c r="E25" s="21"/>
      <c r="F25" s="6">
        <v>1.5</v>
      </c>
      <c r="G25" s="21">
        <v>27</v>
      </c>
      <c r="H25" s="6">
        <v>0.5</v>
      </c>
      <c r="I25" s="21">
        <v>16</v>
      </c>
      <c r="J25" s="29">
        <f t="shared" si="1"/>
        <v>43</v>
      </c>
    </row>
    <row r="26" spans="1:10" x14ac:dyDescent="0.25">
      <c r="A26" s="78"/>
      <c r="B26" s="114"/>
      <c r="C26" s="21" t="s">
        <v>96</v>
      </c>
      <c r="D26" s="6"/>
      <c r="E26" s="21"/>
      <c r="F26" s="6"/>
      <c r="G26" s="21"/>
      <c r="H26" s="6">
        <v>0.75</v>
      </c>
      <c r="I26" s="21">
        <v>23</v>
      </c>
      <c r="J26" s="29">
        <f t="shared" si="1"/>
        <v>23</v>
      </c>
    </row>
    <row r="27" spans="1:10" x14ac:dyDescent="0.25">
      <c r="A27" s="78"/>
      <c r="B27" s="114"/>
      <c r="C27" s="21" t="s">
        <v>98</v>
      </c>
      <c r="D27" s="6"/>
      <c r="E27" s="21"/>
      <c r="F27" s="6"/>
      <c r="G27" s="21"/>
      <c r="H27" s="6">
        <v>2</v>
      </c>
      <c r="I27" s="21">
        <v>62</v>
      </c>
      <c r="J27" s="29">
        <f t="shared" si="1"/>
        <v>62</v>
      </c>
    </row>
    <row r="28" spans="1:10" x14ac:dyDescent="0.25">
      <c r="A28" s="78"/>
      <c r="B28" s="114"/>
      <c r="C28" s="21" t="s">
        <v>99</v>
      </c>
      <c r="D28" s="6"/>
      <c r="E28" s="21"/>
      <c r="F28" s="6"/>
      <c r="G28" s="21"/>
      <c r="H28" s="6">
        <v>1</v>
      </c>
      <c r="I28" s="21">
        <v>31</v>
      </c>
      <c r="J28" s="29">
        <f t="shared" si="1"/>
        <v>31</v>
      </c>
    </row>
    <row r="29" spans="1:10" x14ac:dyDescent="0.25">
      <c r="A29" s="78"/>
      <c r="B29" s="114"/>
      <c r="C29" s="21" t="s">
        <v>100</v>
      </c>
      <c r="D29" s="6"/>
      <c r="E29" s="21"/>
      <c r="F29" s="6"/>
      <c r="G29" s="21"/>
      <c r="H29" s="6">
        <v>1</v>
      </c>
      <c r="I29" s="21">
        <v>31</v>
      </c>
      <c r="J29" s="29">
        <f t="shared" si="1"/>
        <v>31</v>
      </c>
    </row>
    <row r="30" spans="1:10" x14ac:dyDescent="0.25">
      <c r="A30" s="78"/>
      <c r="B30" s="114"/>
      <c r="C30" s="21" t="s">
        <v>107</v>
      </c>
      <c r="D30" s="6"/>
      <c r="E30" s="21"/>
      <c r="F30" s="6"/>
      <c r="G30" s="21"/>
      <c r="H30" s="6">
        <v>1.5</v>
      </c>
      <c r="I30" s="21">
        <v>45</v>
      </c>
      <c r="J30" s="29">
        <f t="shared" si="1"/>
        <v>45</v>
      </c>
    </row>
    <row r="31" spans="1:10" x14ac:dyDescent="0.25">
      <c r="A31" s="78"/>
      <c r="B31" s="114"/>
      <c r="C31" s="21" t="s">
        <v>108</v>
      </c>
      <c r="D31" s="6"/>
      <c r="E31" s="21"/>
      <c r="F31" s="6"/>
      <c r="G31" s="21"/>
      <c r="H31" s="6">
        <v>1</v>
      </c>
      <c r="I31" s="21">
        <v>31</v>
      </c>
      <c r="J31" s="29">
        <f t="shared" si="1"/>
        <v>31</v>
      </c>
    </row>
    <row r="32" spans="1:10" x14ac:dyDescent="0.25">
      <c r="A32" s="78"/>
      <c r="B32" s="114"/>
      <c r="C32" s="21" t="s">
        <v>101</v>
      </c>
      <c r="D32" s="6"/>
      <c r="E32" s="21"/>
      <c r="F32" s="6"/>
      <c r="G32" s="21"/>
      <c r="H32" s="6">
        <v>0.25</v>
      </c>
      <c r="I32" s="21">
        <v>8</v>
      </c>
      <c r="J32" s="29">
        <f t="shared" si="1"/>
        <v>8</v>
      </c>
    </row>
    <row r="33" spans="1:10" x14ac:dyDescent="0.25">
      <c r="A33" s="78"/>
      <c r="B33" s="114"/>
      <c r="C33" s="21" t="s">
        <v>134</v>
      </c>
      <c r="D33" s="6"/>
      <c r="E33" s="21"/>
      <c r="F33" s="6"/>
      <c r="G33" s="21"/>
      <c r="H33" s="6">
        <v>1</v>
      </c>
      <c r="I33" s="21">
        <v>31</v>
      </c>
      <c r="J33" s="29">
        <f t="shared" si="1"/>
        <v>31</v>
      </c>
    </row>
    <row r="34" spans="1:10" x14ac:dyDescent="0.25">
      <c r="A34" s="78"/>
      <c r="B34" s="114"/>
      <c r="C34" s="21" t="s">
        <v>135</v>
      </c>
      <c r="D34" s="6"/>
      <c r="E34" s="21"/>
      <c r="F34" s="6"/>
      <c r="G34" s="21"/>
      <c r="H34" s="6">
        <v>0.75</v>
      </c>
      <c r="I34" s="21">
        <v>23</v>
      </c>
      <c r="J34" s="29">
        <f t="shared" si="1"/>
        <v>23</v>
      </c>
    </row>
    <row r="35" spans="1:10" x14ac:dyDescent="0.25">
      <c r="A35" s="78"/>
      <c r="B35" s="114"/>
      <c r="C35" s="22" t="s">
        <v>4</v>
      </c>
      <c r="D35" s="6"/>
      <c r="E35" s="21"/>
      <c r="F35" s="6"/>
      <c r="G35" s="21">
        <v>64</v>
      </c>
      <c r="H35" s="6"/>
      <c r="I35" s="21"/>
      <c r="J35" s="29">
        <f t="shared" si="1"/>
        <v>64</v>
      </c>
    </row>
    <row r="36" spans="1:10" ht="19.5" thickBot="1" x14ac:dyDescent="0.3">
      <c r="A36" s="115" t="s">
        <v>24</v>
      </c>
      <c r="B36" s="116"/>
      <c r="C36" s="117"/>
      <c r="D36" s="19">
        <f>SUM(D11:D34)</f>
        <v>11.120000000000001</v>
      </c>
      <c r="E36" s="16">
        <f>SUM(E11:E34)</f>
        <v>200</v>
      </c>
      <c r="F36" s="19">
        <f>SUM(F20:F34)</f>
        <v>14</v>
      </c>
      <c r="G36" s="16">
        <f>SUM(G20:G34)</f>
        <v>252</v>
      </c>
      <c r="H36" s="19">
        <f>SUM(H11:H34)</f>
        <v>11.25</v>
      </c>
      <c r="I36" s="16">
        <f>SUM(I11:I34)</f>
        <v>348</v>
      </c>
      <c r="J36" s="29">
        <f t="shared" ref="J36" si="2">E36++G36+I36</f>
        <v>800</v>
      </c>
    </row>
    <row r="37" spans="1:10" ht="20.25" thickTop="1" thickBot="1" x14ac:dyDescent="0.3">
      <c r="A37" s="72" t="s">
        <v>9</v>
      </c>
      <c r="B37" s="73"/>
      <c r="C37" s="74"/>
      <c r="D37" s="17">
        <f>D36</f>
        <v>11.120000000000001</v>
      </c>
      <c r="E37" s="18">
        <f>(E35+E36)</f>
        <v>200</v>
      </c>
      <c r="F37" s="17">
        <f>F36</f>
        <v>14</v>
      </c>
      <c r="G37" s="18">
        <f>(G36+G35)</f>
        <v>316</v>
      </c>
      <c r="H37" s="17">
        <f>H36</f>
        <v>11.25</v>
      </c>
      <c r="I37" s="18">
        <f>I36</f>
        <v>348</v>
      </c>
      <c r="J37" s="39">
        <f>(E37+G37+I37)</f>
        <v>864</v>
      </c>
    </row>
    <row r="42" spans="1:10" x14ac:dyDescent="0.25">
      <c r="A42" s="69" t="s">
        <v>44</v>
      </c>
      <c r="B42" s="69"/>
      <c r="C42" s="1" t="s">
        <v>81</v>
      </c>
    </row>
    <row r="43" spans="1:10" x14ac:dyDescent="0.25">
      <c r="C43" s="49"/>
    </row>
  </sheetData>
  <mergeCells count="28">
    <mergeCell ref="A1:C1"/>
    <mergeCell ref="A2:C2"/>
    <mergeCell ref="D2:J2"/>
    <mergeCell ref="A5:C5"/>
    <mergeCell ref="D5:J5"/>
    <mergeCell ref="A6:C6"/>
    <mergeCell ref="D6:J6"/>
    <mergeCell ref="A3:C3"/>
    <mergeCell ref="D3:J3"/>
    <mergeCell ref="A4:C4"/>
    <mergeCell ref="D4:J4"/>
    <mergeCell ref="D7:J7"/>
    <mergeCell ref="D9:E9"/>
    <mergeCell ref="H9:I9"/>
    <mergeCell ref="A11:A35"/>
    <mergeCell ref="B11:B19"/>
    <mergeCell ref="B20:B35"/>
    <mergeCell ref="A8:C8"/>
    <mergeCell ref="D8:E8"/>
    <mergeCell ref="H8:I8"/>
    <mergeCell ref="A7:C7"/>
    <mergeCell ref="A9:C10"/>
    <mergeCell ref="J9:J10"/>
    <mergeCell ref="A37:C37"/>
    <mergeCell ref="A42:B42"/>
    <mergeCell ref="F8:G8"/>
    <mergeCell ref="F9:G9"/>
    <mergeCell ref="A36:C36"/>
  </mergeCells>
  <pageMargins left="0.7" right="0.7" top="0.75" bottom="0.75" header="0.3" footer="0.3"/>
  <pageSetup paperSize="8" scale="97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1C15-68CC-49ED-AE50-EC9136903D36}">
  <dimension ref="A1:J29"/>
  <sheetViews>
    <sheetView topLeftCell="A9" zoomScale="150" zoomScaleNormal="150" workbookViewId="0">
      <selection activeCell="C28" sqref="C28"/>
    </sheetView>
  </sheetViews>
  <sheetFormatPr defaultRowHeight="15" x14ac:dyDescent="0.25"/>
  <cols>
    <col min="3" max="3" width="44.5703125" customWidth="1"/>
  </cols>
  <sheetData>
    <row r="1" spans="1:10" ht="19.5" thickBot="1" x14ac:dyDescent="0.3">
      <c r="A1" s="89" t="s">
        <v>38</v>
      </c>
      <c r="B1" s="90"/>
      <c r="C1" s="91"/>
      <c r="D1" s="43" t="s">
        <v>49</v>
      </c>
      <c r="E1" s="44"/>
      <c r="F1" s="44"/>
      <c r="G1" s="44"/>
      <c r="H1" s="44"/>
      <c r="I1" s="44"/>
      <c r="J1" s="45"/>
    </row>
    <row r="2" spans="1:10" ht="18.75" x14ac:dyDescent="0.25">
      <c r="A2" s="86" t="s">
        <v>7</v>
      </c>
      <c r="B2" s="87"/>
      <c r="C2" s="88"/>
      <c r="D2" s="109" t="s">
        <v>66</v>
      </c>
      <c r="E2" s="110"/>
      <c r="F2" s="110"/>
      <c r="G2" s="110"/>
      <c r="H2" s="110"/>
      <c r="I2" s="110"/>
      <c r="J2" s="111"/>
    </row>
    <row r="3" spans="1:10" ht="18.75" x14ac:dyDescent="0.25">
      <c r="A3" s="86" t="s">
        <v>5</v>
      </c>
      <c r="B3" s="87"/>
      <c r="C3" s="88"/>
      <c r="D3" s="101" t="s">
        <v>65</v>
      </c>
      <c r="E3" s="102"/>
      <c r="F3" s="102"/>
      <c r="G3" s="102"/>
      <c r="H3" s="102"/>
      <c r="I3" s="102"/>
      <c r="J3" s="103"/>
    </row>
    <row r="4" spans="1:10" ht="18.75" x14ac:dyDescent="0.25">
      <c r="A4" s="86" t="s">
        <v>6</v>
      </c>
      <c r="B4" s="87"/>
      <c r="C4" s="88"/>
      <c r="D4" s="101" t="s">
        <v>64</v>
      </c>
      <c r="E4" s="102"/>
      <c r="F4" s="102"/>
      <c r="G4" s="102"/>
      <c r="H4" s="102"/>
      <c r="I4" s="102"/>
      <c r="J4" s="103"/>
    </row>
    <row r="5" spans="1:10" ht="18.75" x14ac:dyDescent="0.25">
      <c r="A5" s="86" t="s">
        <v>36</v>
      </c>
      <c r="B5" s="87"/>
      <c r="C5" s="88"/>
      <c r="D5" s="126">
        <v>45536</v>
      </c>
      <c r="E5" s="102"/>
      <c r="F5" s="102"/>
      <c r="G5" s="102"/>
      <c r="H5" s="102"/>
      <c r="I5" s="102"/>
      <c r="J5" s="103"/>
    </row>
    <row r="6" spans="1:10" ht="19.5" customHeight="1" x14ac:dyDescent="0.25">
      <c r="A6" s="86" t="s">
        <v>8</v>
      </c>
      <c r="B6" s="87"/>
      <c r="C6" s="88"/>
      <c r="D6" s="101" t="s">
        <v>16</v>
      </c>
      <c r="E6" s="102"/>
      <c r="F6" s="102"/>
      <c r="G6" s="102"/>
      <c r="H6" s="102"/>
      <c r="I6" s="102"/>
      <c r="J6" s="103"/>
    </row>
    <row r="7" spans="1:10" ht="47.25" customHeight="1" thickBot="1" x14ac:dyDescent="0.3">
      <c r="A7" s="86" t="s">
        <v>17</v>
      </c>
      <c r="B7" s="87"/>
      <c r="C7" s="88"/>
      <c r="D7" s="104" t="s">
        <v>46</v>
      </c>
      <c r="E7" s="105"/>
      <c r="F7" s="105"/>
      <c r="G7" s="105"/>
      <c r="H7" s="105"/>
      <c r="I7" s="105"/>
      <c r="J7" s="106"/>
    </row>
    <row r="8" spans="1:10" ht="47.25" x14ac:dyDescent="0.25">
      <c r="A8" s="75" t="s">
        <v>40</v>
      </c>
      <c r="B8" s="76"/>
      <c r="C8" s="77"/>
      <c r="D8" s="123" t="s">
        <v>47</v>
      </c>
      <c r="E8" s="122"/>
      <c r="F8" s="123" t="s">
        <v>48</v>
      </c>
      <c r="G8" s="122"/>
      <c r="H8" s="121" t="s">
        <v>21</v>
      </c>
      <c r="I8" s="122"/>
      <c r="J8" s="36" t="s">
        <v>18</v>
      </c>
    </row>
    <row r="9" spans="1:10" ht="15.75" customHeight="1" x14ac:dyDescent="0.25">
      <c r="A9" s="75" t="s">
        <v>45</v>
      </c>
      <c r="B9" s="76"/>
      <c r="C9" s="77"/>
      <c r="D9" s="118" t="s">
        <v>1</v>
      </c>
      <c r="E9" s="119"/>
      <c r="F9" s="118" t="s">
        <v>1</v>
      </c>
      <c r="G9" s="119"/>
      <c r="H9" s="118" t="s">
        <v>1</v>
      </c>
      <c r="I9" s="119"/>
      <c r="J9" s="124" t="s">
        <v>19</v>
      </c>
    </row>
    <row r="10" spans="1:10" ht="15.75" customHeight="1" x14ac:dyDescent="0.25">
      <c r="A10" s="75"/>
      <c r="B10" s="76"/>
      <c r="C10" s="77"/>
      <c r="D10" s="50" t="s">
        <v>2</v>
      </c>
      <c r="E10" s="51" t="s">
        <v>3</v>
      </c>
      <c r="F10" s="52" t="s">
        <v>2</v>
      </c>
      <c r="G10" s="52" t="s">
        <v>3</v>
      </c>
      <c r="H10" s="50" t="s">
        <v>2</v>
      </c>
      <c r="I10" s="51" t="s">
        <v>3</v>
      </c>
      <c r="J10" s="125"/>
    </row>
    <row r="11" spans="1:10" ht="26.25" customHeight="1" x14ac:dyDescent="0.25">
      <c r="A11" s="78" t="s">
        <v>39</v>
      </c>
      <c r="B11" s="112" t="s">
        <v>22</v>
      </c>
      <c r="C11" s="10" t="s">
        <v>74</v>
      </c>
      <c r="D11" s="9">
        <v>0.4</v>
      </c>
      <c r="E11" s="10">
        <v>7</v>
      </c>
      <c r="F11" s="9"/>
      <c r="G11" s="10"/>
      <c r="H11" s="9"/>
      <c r="I11" s="10"/>
      <c r="J11" s="28">
        <f>E11</f>
        <v>7</v>
      </c>
    </row>
    <row r="12" spans="1:10" ht="26.25" customHeight="1" x14ac:dyDescent="0.25">
      <c r="A12" s="78"/>
      <c r="B12" s="112"/>
      <c r="C12" s="10" t="s">
        <v>75</v>
      </c>
      <c r="D12" s="9">
        <v>5</v>
      </c>
      <c r="E12" s="10">
        <v>90</v>
      </c>
      <c r="F12" s="9"/>
      <c r="G12" s="10"/>
      <c r="H12" s="9"/>
      <c r="I12" s="10"/>
      <c r="J12" s="28">
        <f t="shared" ref="J12:J14" si="0">E12</f>
        <v>90</v>
      </c>
    </row>
    <row r="13" spans="1:10" ht="26.25" customHeight="1" x14ac:dyDescent="0.25">
      <c r="A13" s="78"/>
      <c r="B13" s="112"/>
      <c r="C13" s="10" t="s">
        <v>76</v>
      </c>
      <c r="D13" s="9">
        <v>5</v>
      </c>
      <c r="E13" s="10">
        <v>90</v>
      </c>
      <c r="F13" s="9"/>
      <c r="G13" s="10"/>
      <c r="H13" s="9"/>
      <c r="I13" s="10"/>
      <c r="J13" s="28">
        <f t="shared" si="0"/>
        <v>90</v>
      </c>
    </row>
    <row r="14" spans="1:10" ht="26.25" customHeight="1" x14ac:dyDescent="0.25">
      <c r="A14" s="78"/>
      <c r="B14" s="113"/>
      <c r="C14" s="10" t="s">
        <v>77</v>
      </c>
      <c r="D14" s="9">
        <v>3</v>
      </c>
      <c r="E14" s="10">
        <v>54</v>
      </c>
      <c r="F14" s="9"/>
      <c r="G14" s="10"/>
      <c r="H14" s="9"/>
      <c r="I14" s="10"/>
      <c r="J14" s="28">
        <f t="shared" si="0"/>
        <v>54</v>
      </c>
    </row>
    <row r="15" spans="1:10" x14ac:dyDescent="0.25">
      <c r="A15" s="78"/>
      <c r="B15" s="114" t="s">
        <v>23</v>
      </c>
      <c r="C15" s="21" t="s">
        <v>122</v>
      </c>
      <c r="D15" s="6"/>
      <c r="E15" s="21"/>
      <c r="F15" s="6"/>
      <c r="G15" s="21"/>
      <c r="H15" s="6">
        <v>0.75</v>
      </c>
      <c r="I15" s="21">
        <v>23</v>
      </c>
      <c r="J15" s="29">
        <f>E15+G15+I15</f>
        <v>23</v>
      </c>
    </row>
    <row r="16" spans="1:10" x14ac:dyDescent="0.25">
      <c r="A16" s="78"/>
      <c r="B16" s="114"/>
      <c r="C16" s="21" t="s">
        <v>117</v>
      </c>
      <c r="D16" s="6"/>
      <c r="E16" s="21"/>
      <c r="F16" s="6">
        <v>4.5</v>
      </c>
      <c r="G16" s="21">
        <v>81</v>
      </c>
      <c r="H16" s="6">
        <v>1</v>
      </c>
      <c r="I16" s="21">
        <v>31</v>
      </c>
      <c r="J16" s="29">
        <f t="shared" ref="J16:J21" si="1">E16+G16+I16</f>
        <v>112</v>
      </c>
    </row>
    <row r="17" spans="1:10" x14ac:dyDescent="0.25">
      <c r="A17" s="78"/>
      <c r="B17" s="114"/>
      <c r="C17" s="21" t="s">
        <v>118</v>
      </c>
      <c r="D17" s="6"/>
      <c r="E17" s="21"/>
      <c r="F17" s="6">
        <v>2.5</v>
      </c>
      <c r="G17" s="21">
        <v>45</v>
      </c>
      <c r="H17" s="6">
        <v>4.5</v>
      </c>
      <c r="I17" s="21">
        <v>140</v>
      </c>
      <c r="J17" s="29">
        <f t="shared" si="1"/>
        <v>185</v>
      </c>
    </row>
    <row r="18" spans="1:10" x14ac:dyDescent="0.25">
      <c r="A18" s="78"/>
      <c r="B18" s="114"/>
      <c r="C18" s="21" t="s">
        <v>115</v>
      </c>
      <c r="D18" s="6"/>
      <c r="E18" s="21"/>
      <c r="F18" s="6">
        <v>0.5</v>
      </c>
      <c r="G18" s="21">
        <v>9</v>
      </c>
      <c r="H18" s="6">
        <v>1.5</v>
      </c>
      <c r="I18" s="21">
        <v>46</v>
      </c>
      <c r="J18" s="29">
        <f t="shared" si="1"/>
        <v>55</v>
      </c>
    </row>
    <row r="19" spans="1:10" x14ac:dyDescent="0.25">
      <c r="A19" s="78"/>
      <c r="B19" s="114"/>
      <c r="C19" s="21" t="s">
        <v>116</v>
      </c>
      <c r="D19" s="6"/>
      <c r="E19" s="21"/>
      <c r="F19" s="6">
        <v>1</v>
      </c>
      <c r="G19" s="21">
        <v>18</v>
      </c>
      <c r="H19" s="6">
        <v>2</v>
      </c>
      <c r="I19" s="21">
        <v>62</v>
      </c>
      <c r="J19" s="29">
        <f t="shared" si="1"/>
        <v>80</v>
      </c>
    </row>
    <row r="20" spans="1:10" x14ac:dyDescent="0.25">
      <c r="A20" s="78"/>
      <c r="B20" s="114"/>
      <c r="C20" s="21" t="s">
        <v>136</v>
      </c>
      <c r="D20" s="6"/>
      <c r="E20" s="21"/>
      <c r="F20" s="6">
        <v>4</v>
      </c>
      <c r="G20" s="21">
        <v>72</v>
      </c>
      <c r="H20" s="6">
        <v>4</v>
      </c>
      <c r="I20" s="21">
        <v>124</v>
      </c>
      <c r="J20" s="29">
        <f t="shared" si="1"/>
        <v>196</v>
      </c>
    </row>
    <row r="21" spans="1:10" x14ac:dyDescent="0.25">
      <c r="A21" s="78"/>
      <c r="B21" s="114"/>
      <c r="C21" s="22" t="s">
        <v>4</v>
      </c>
      <c r="D21" s="6"/>
      <c r="E21" s="21"/>
      <c r="F21" s="46"/>
      <c r="G21" s="46">
        <v>48</v>
      </c>
      <c r="H21" s="6"/>
      <c r="I21" s="21"/>
      <c r="J21" s="29">
        <f t="shared" si="1"/>
        <v>48</v>
      </c>
    </row>
    <row r="22" spans="1:10" ht="19.5" thickBot="1" x14ac:dyDescent="0.3">
      <c r="A22" s="115" t="s">
        <v>24</v>
      </c>
      <c r="B22" s="116"/>
      <c r="C22" s="117"/>
      <c r="D22" s="19">
        <f>SUM(D11:D20)</f>
        <v>13.4</v>
      </c>
      <c r="E22" s="16">
        <f>SUM(E11:E20)</f>
        <v>241</v>
      </c>
      <c r="F22" s="47">
        <f>SUM(F15:F20)</f>
        <v>12.5</v>
      </c>
      <c r="G22" s="16">
        <f>SUM(G3:G20)</f>
        <v>225</v>
      </c>
      <c r="H22" s="19">
        <f>SUM(H11:H20)</f>
        <v>13.75</v>
      </c>
      <c r="I22" s="16">
        <f>SUM(I11:I20)</f>
        <v>426</v>
      </c>
      <c r="J22" s="29">
        <f>E22+G22+I22</f>
        <v>892</v>
      </c>
    </row>
    <row r="23" spans="1:10" ht="20.25" thickTop="1" thickBot="1" x14ac:dyDescent="0.3">
      <c r="A23" s="72" t="s">
        <v>9</v>
      </c>
      <c r="B23" s="73"/>
      <c r="C23" s="74"/>
      <c r="D23" s="17">
        <f>D22</f>
        <v>13.4</v>
      </c>
      <c r="E23" s="18">
        <f>(E21+E22)</f>
        <v>241</v>
      </c>
      <c r="F23" s="48">
        <f>F22</f>
        <v>12.5</v>
      </c>
      <c r="G23" s="18">
        <f>SUM(G21:G22)</f>
        <v>273</v>
      </c>
      <c r="H23" s="17">
        <f>H22</f>
        <v>13.75</v>
      </c>
      <c r="I23" s="18">
        <f>I22</f>
        <v>426</v>
      </c>
      <c r="J23" s="39">
        <f>(E23+G23+I23)</f>
        <v>940</v>
      </c>
    </row>
    <row r="28" spans="1:10" x14ac:dyDescent="0.25">
      <c r="A28" s="69" t="s">
        <v>44</v>
      </c>
      <c r="B28" s="69"/>
      <c r="C28" s="1" t="s">
        <v>143</v>
      </c>
    </row>
    <row r="29" spans="1:10" x14ac:dyDescent="0.25">
      <c r="C29" s="49"/>
    </row>
  </sheetData>
  <mergeCells count="28">
    <mergeCell ref="A4:C4"/>
    <mergeCell ref="D4:J4"/>
    <mergeCell ref="A1:C1"/>
    <mergeCell ref="A2:C2"/>
    <mergeCell ref="D2:J2"/>
    <mergeCell ref="A3:C3"/>
    <mergeCell ref="D3:J3"/>
    <mergeCell ref="A5:C5"/>
    <mergeCell ref="D5:J5"/>
    <mergeCell ref="A6:C6"/>
    <mergeCell ref="D6:J6"/>
    <mergeCell ref="A7:C7"/>
    <mergeCell ref="D7:J7"/>
    <mergeCell ref="A8:C8"/>
    <mergeCell ref="D8:E8"/>
    <mergeCell ref="F8:G8"/>
    <mergeCell ref="H8:I8"/>
    <mergeCell ref="A9:C10"/>
    <mergeCell ref="D9:E9"/>
    <mergeCell ref="F9:G9"/>
    <mergeCell ref="H9:I9"/>
    <mergeCell ref="A28:B28"/>
    <mergeCell ref="J9:J10"/>
    <mergeCell ref="A11:A21"/>
    <mergeCell ref="B11:B14"/>
    <mergeCell ref="B15:B21"/>
    <mergeCell ref="A22:C22"/>
    <mergeCell ref="A23:C23"/>
  </mergeCells>
  <pageMargins left="0.7" right="0.7" top="0.75" bottom="0.75" header="0.3" footer="0.3"/>
  <pageSetup paperSize="8" scale="97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C1023-36FA-4397-B16D-8FC5BB9708E1}">
  <dimension ref="A1:J30"/>
  <sheetViews>
    <sheetView zoomScale="150" zoomScaleNormal="150" workbookViewId="0">
      <selection sqref="A1:XFD1048576"/>
    </sheetView>
  </sheetViews>
  <sheetFormatPr defaultRowHeight="15" x14ac:dyDescent="0.25"/>
  <cols>
    <col min="3" max="3" width="44.5703125" customWidth="1"/>
  </cols>
  <sheetData>
    <row r="1" spans="1:10" ht="19.5" thickBot="1" x14ac:dyDescent="0.3">
      <c r="A1" s="89" t="s">
        <v>38</v>
      </c>
      <c r="B1" s="90"/>
      <c r="C1" s="91"/>
      <c r="D1" s="43" t="s">
        <v>49</v>
      </c>
      <c r="E1" s="44"/>
      <c r="F1" s="44"/>
      <c r="G1" s="44"/>
      <c r="H1" s="44"/>
      <c r="I1" s="44"/>
      <c r="J1" s="45"/>
    </row>
    <row r="2" spans="1:10" ht="18.75" x14ac:dyDescent="0.25">
      <c r="A2" s="86" t="s">
        <v>7</v>
      </c>
      <c r="B2" s="87"/>
      <c r="C2" s="88"/>
      <c r="D2" s="109" t="s">
        <v>66</v>
      </c>
      <c r="E2" s="110"/>
      <c r="F2" s="110"/>
      <c r="G2" s="110"/>
      <c r="H2" s="110"/>
      <c r="I2" s="110"/>
      <c r="J2" s="111"/>
    </row>
    <row r="3" spans="1:10" ht="18.75" x14ac:dyDescent="0.25">
      <c r="A3" s="86" t="s">
        <v>5</v>
      </c>
      <c r="B3" s="87"/>
      <c r="C3" s="88"/>
      <c r="D3" s="101" t="s">
        <v>72</v>
      </c>
      <c r="E3" s="102"/>
      <c r="F3" s="102"/>
      <c r="G3" s="102"/>
      <c r="H3" s="102"/>
      <c r="I3" s="102"/>
      <c r="J3" s="103"/>
    </row>
    <row r="4" spans="1:10" ht="18.75" x14ac:dyDescent="0.25">
      <c r="A4" s="86" t="s">
        <v>6</v>
      </c>
      <c r="B4" s="87"/>
      <c r="C4" s="88"/>
      <c r="D4" s="101" t="s">
        <v>71</v>
      </c>
      <c r="E4" s="102"/>
      <c r="F4" s="102"/>
      <c r="G4" s="102"/>
      <c r="H4" s="102"/>
      <c r="I4" s="102"/>
      <c r="J4" s="103"/>
    </row>
    <row r="5" spans="1:10" ht="18.75" x14ac:dyDescent="0.25">
      <c r="A5" s="86" t="s">
        <v>36</v>
      </c>
      <c r="B5" s="87"/>
      <c r="C5" s="88"/>
      <c r="D5" s="126">
        <v>45536</v>
      </c>
      <c r="E5" s="102"/>
      <c r="F5" s="102"/>
      <c r="G5" s="102"/>
      <c r="H5" s="102"/>
      <c r="I5" s="102"/>
      <c r="J5" s="103"/>
    </row>
    <row r="6" spans="1:10" ht="19.5" customHeight="1" x14ac:dyDescent="0.25">
      <c r="A6" s="86" t="s">
        <v>8</v>
      </c>
      <c r="B6" s="87"/>
      <c r="C6" s="88"/>
      <c r="D6" s="101" t="s">
        <v>16</v>
      </c>
      <c r="E6" s="102"/>
      <c r="F6" s="102"/>
      <c r="G6" s="102"/>
      <c r="H6" s="102"/>
      <c r="I6" s="102"/>
      <c r="J6" s="103"/>
    </row>
    <row r="7" spans="1:10" ht="47.25" customHeight="1" thickBot="1" x14ac:dyDescent="0.3">
      <c r="A7" s="86" t="s">
        <v>17</v>
      </c>
      <c r="B7" s="87"/>
      <c r="C7" s="88"/>
      <c r="D7" s="104" t="s">
        <v>46</v>
      </c>
      <c r="E7" s="105"/>
      <c r="F7" s="105"/>
      <c r="G7" s="105"/>
      <c r="H7" s="105"/>
      <c r="I7" s="105"/>
      <c r="J7" s="106"/>
    </row>
    <row r="8" spans="1:10" ht="47.25" x14ac:dyDescent="0.25">
      <c r="A8" s="75" t="s">
        <v>40</v>
      </c>
      <c r="B8" s="76"/>
      <c r="C8" s="77"/>
      <c r="D8" s="123" t="s">
        <v>47</v>
      </c>
      <c r="E8" s="122"/>
      <c r="F8" s="123" t="s">
        <v>48</v>
      </c>
      <c r="G8" s="122"/>
      <c r="H8" s="121" t="s">
        <v>21</v>
      </c>
      <c r="I8" s="122"/>
      <c r="J8" s="36" t="s">
        <v>18</v>
      </c>
    </row>
    <row r="9" spans="1:10" ht="15.75" customHeight="1" x14ac:dyDescent="0.25">
      <c r="A9" s="75" t="s">
        <v>45</v>
      </c>
      <c r="B9" s="76"/>
      <c r="C9" s="77"/>
      <c r="D9" s="118" t="s">
        <v>1</v>
      </c>
      <c r="E9" s="119"/>
      <c r="F9" s="118" t="s">
        <v>1</v>
      </c>
      <c r="G9" s="119"/>
      <c r="H9" s="118" t="s">
        <v>1</v>
      </c>
      <c r="I9" s="119"/>
      <c r="J9" s="124" t="s">
        <v>19</v>
      </c>
    </row>
    <row r="10" spans="1:10" ht="15.75" customHeight="1" x14ac:dyDescent="0.25">
      <c r="A10" s="75"/>
      <c r="B10" s="76"/>
      <c r="C10" s="77"/>
      <c r="D10" s="50" t="s">
        <v>2</v>
      </c>
      <c r="E10" s="51" t="s">
        <v>3</v>
      </c>
      <c r="F10" s="52" t="s">
        <v>2</v>
      </c>
      <c r="G10" s="52" t="s">
        <v>3</v>
      </c>
      <c r="H10" s="50" t="s">
        <v>2</v>
      </c>
      <c r="I10" s="51" t="s">
        <v>3</v>
      </c>
      <c r="J10" s="125"/>
    </row>
    <row r="11" spans="1:10" ht="26.25" customHeight="1" x14ac:dyDescent="0.25">
      <c r="A11" s="78" t="s">
        <v>39</v>
      </c>
      <c r="B11" s="112" t="s">
        <v>22</v>
      </c>
      <c r="C11" s="10" t="s">
        <v>74</v>
      </c>
      <c r="D11" s="9">
        <v>0.5</v>
      </c>
      <c r="E11" s="10">
        <v>9</v>
      </c>
      <c r="F11" s="9"/>
      <c r="G11" s="10"/>
      <c r="H11" s="9"/>
      <c r="I11" s="10"/>
      <c r="J11" s="28">
        <f>E11</f>
        <v>9</v>
      </c>
    </row>
    <row r="12" spans="1:10" ht="26.25" customHeight="1" x14ac:dyDescent="0.25">
      <c r="A12" s="78"/>
      <c r="B12" s="112"/>
      <c r="C12" s="10" t="s">
        <v>75</v>
      </c>
      <c r="D12" s="9">
        <v>6.5</v>
      </c>
      <c r="E12" s="10">
        <v>117</v>
      </c>
      <c r="F12" s="9"/>
      <c r="G12" s="10"/>
      <c r="H12" s="9"/>
      <c r="I12" s="10"/>
      <c r="J12" s="28">
        <f t="shared" ref="J12:J13" si="0">E12</f>
        <v>117</v>
      </c>
    </row>
    <row r="13" spans="1:10" ht="26.25" customHeight="1" x14ac:dyDescent="0.25">
      <c r="A13" s="78"/>
      <c r="B13" s="112"/>
      <c r="C13" s="10" t="s">
        <v>76</v>
      </c>
      <c r="D13" s="9">
        <v>6</v>
      </c>
      <c r="E13" s="10">
        <v>108</v>
      </c>
      <c r="F13" s="9"/>
      <c r="G13" s="10"/>
      <c r="H13" s="9"/>
      <c r="I13" s="10"/>
      <c r="J13" s="28">
        <f t="shared" si="0"/>
        <v>108</v>
      </c>
    </row>
    <row r="14" spans="1:10" ht="26.25" customHeight="1" x14ac:dyDescent="0.25">
      <c r="A14" s="78"/>
      <c r="B14" s="113"/>
      <c r="C14" s="10" t="s">
        <v>77</v>
      </c>
      <c r="D14" s="9">
        <v>3</v>
      </c>
      <c r="E14" s="10">
        <v>54</v>
      </c>
      <c r="F14" s="9"/>
      <c r="G14" s="10"/>
      <c r="H14" s="9"/>
      <c r="I14" s="10"/>
      <c r="J14" s="28">
        <f>E14</f>
        <v>54</v>
      </c>
    </row>
    <row r="15" spans="1:10" x14ac:dyDescent="0.25">
      <c r="A15" s="78"/>
      <c r="B15" s="114" t="s">
        <v>23</v>
      </c>
      <c r="C15" s="21" t="s">
        <v>137</v>
      </c>
      <c r="D15" s="6"/>
      <c r="E15" s="21"/>
      <c r="F15" s="6">
        <v>4</v>
      </c>
      <c r="G15" s="21">
        <v>72</v>
      </c>
      <c r="H15" s="6">
        <v>2</v>
      </c>
      <c r="I15" s="21">
        <v>62</v>
      </c>
      <c r="J15" s="29">
        <f>E15+I15+G15</f>
        <v>134</v>
      </c>
    </row>
    <row r="16" spans="1:10" x14ac:dyDescent="0.25">
      <c r="A16" s="78"/>
      <c r="B16" s="114"/>
      <c r="C16" s="21" t="s">
        <v>138</v>
      </c>
      <c r="D16" s="6"/>
      <c r="E16" s="21"/>
      <c r="F16" s="6">
        <v>2</v>
      </c>
      <c r="G16" s="21">
        <v>36</v>
      </c>
      <c r="H16" s="6">
        <v>2</v>
      </c>
      <c r="I16" s="21">
        <v>62</v>
      </c>
      <c r="J16" s="29">
        <f t="shared" ref="J16:J22" si="1">E16+I16+G16</f>
        <v>98</v>
      </c>
    </row>
    <row r="17" spans="1:10" x14ac:dyDescent="0.25">
      <c r="A17" s="78"/>
      <c r="B17" s="114"/>
      <c r="C17" s="21" t="s">
        <v>139</v>
      </c>
      <c r="D17" s="6"/>
      <c r="E17" s="21"/>
      <c r="F17" s="6">
        <v>2</v>
      </c>
      <c r="G17" s="21">
        <v>36</v>
      </c>
      <c r="H17" s="6">
        <v>2</v>
      </c>
      <c r="I17" s="21">
        <v>62</v>
      </c>
      <c r="J17" s="29">
        <f t="shared" si="1"/>
        <v>98</v>
      </c>
    </row>
    <row r="18" spans="1:10" x14ac:dyDescent="0.25">
      <c r="A18" s="78"/>
      <c r="B18" s="114"/>
      <c r="C18" s="21" t="s">
        <v>140</v>
      </c>
      <c r="D18" s="6"/>
      <c r="E18" s="21"/>
      <c r="F18" s="6">
        <v>6</v>
      </c>
      <c r="G18" s="21">
        <v>108</v>
      </c>
      <c r="H18" s="6">
        <v>6</v>
      </c>
      <c r="I18" s="21">
        <v>186</v>
      </c>
      <c r="J18" s="29">
        <f t="shared" si="1"/>
        <v>294</v>
      </c>
    </row>
    <row r="19" spans="1:10" x14ac:dyDescent="0.25">
      <c r="A19" s="78"/>
      <c r="B19" s="114"/>
      <c r="C19" s="21" t="s">
        <v>141</v>
      </c>
      <c r="D19" s="6"/>
      <c r="E19" s="21"/>
      <c r="F19" s="6">
        <v>4</v>
      </c>
      <c r="G19" s="21">
        <v>72</v>
      </c>
      <c r="H19" s="6">
        <v>4</v>
      </c>
      <c r="I19" s="21">
        <v>124</v>
      </c>
      <c r="J19" s="29">
        <f t="shared" si="1"/>
        <v>196</v>
      </c>
    </row>
    <row r="20" spans="1:10" x14ac:dyDescent="0.25">
      <c r="A20" s="78"/>
      <c r="B20" s="114"/>
      <c r="C20" s="21" t="s">
        <v>142</v>
      </c>
      <c r="D20" s="6"/>
      <c r="E20" s="21"/>
      <c r="F20" s="6"/>
      <c r="G20" s="21"/>
      <c r="H20" s="6">
        <v>1</v>
      </c>
      <c r="I20" s="21">
        <v>31</v>
      </c>
      <c r="J20" s="29">
        <f t="shared" si="1"/>
        <v>31</v>
      </c>
    </row>
    <row r="21" spans="1:10" x14ac:dyDescent="0.25">
      <c r="A21" s="78"/>
      <c r="B21" s="114"/>
      <c r="C21" s="21" t="s">
        <v>122</v>
      </c>
      <c r="D21" s="6"/>
      <c r="E21" s="21"/>
      <c r="F21" s="6"/>
      <c r="G21" s="21"/>
      <c r="H21" s="6">
        <v>1</v>
      </c>
      <c r="I21" s="21">
        <v>31</v>
      </c>
      <c r="J21" s="29">
        <f t="shared" si="1"/>
        <v>31</v>
      </c>
    </row>
    <row r="22" spans="1:10" x14ac:dyDescent="0.25">
      <c r="A22" s="78"/>
      <c r="B22" s="114"/>
      <c r="C22" s="22" t="s">
        <v>4</v>
      </c>
      <c r="D22" s="6"/>
      <c r="E22" s="21"/>
      <c r="F22" s="6"/>
      <c r="G22" s="21">
        <v>96</v>
      </c>
      <c r="H22" s="6"/>
      <c r="I22" s="21"/>
      <c r="J22" s="29">
        <f t="shared" si="1"/>
        <v>96</v>
      </c>
    </row>
    <row r="23" spans="1:10" ht="19.5" thickBot="1" x14ac:dyDescent="0.3">
      <c r="A23" s="115" t="s">
        <v>24</v>
      </c>
      <c r="B23" s="116"/>
      <c r="C23" s="117"/>
      <c r="D23" s="19">
        <f>SUM(D11:D21)</f>
        <v>16</v>
      </c>
      <c r="E23" s="16">
        <f>SUM(E11:E21)</f>
        <v>288</v>
      </c>
      <c r="F23" s="47">
        <f>SUM(F15:F21)</f>
        <v>18</v>
      </c>
      <c r="G23" s="47">
        <f>SUM(G15:G19)</f>
        <v>324</v>
      </c>
      <c r="H23" s="19">
        <f>SUM(H11:H21)</f>
        <v>18</v>
      </c>
      <c r="I23" s="16">
        <f>SUM(I11:I21)</f>
        <v>558</v>
      </c>
      <c r="J23" s="38">
        <f>SUM(J11:J21)</f>
        <v>1170</v>
      </c>
    </row>
    <row r="24" spans="1:10" ht="20.25" thickTop="1" thickBot="1" x14ac:dyDescent="0.3">
      <c r="A24" s="72" t="s">
        <v>9</v>
      </c>
      <c r="B24" s="73"/>
      <c r="C24" s="74"/>
      <c r="D24" s="17">
        <f>D23</f>
        <v>16</v>
      </c>
      <c r="E24" s="18">
        <f>(E22+E23)</f>
        <v>288</v>
      </c>
      <c r="F24" s="48">
        <f>F23</f>
        <v>18</v>
      </c>
      <c r="G24" s="48">
        <f>(G23+G22)</f>
        <v>420</v>
      </c>
      <c r="H24" s="17">
        <f>H23</f>
        <v>18</v>
      </c>
      <c r="I24" s="18">
        <f>I23</f>
        <v>558</v>
      </c>
      <c r="J24" s="39">
        <f>(E24+G24+I24)</f>
        <v>1266</v>
      </c>
    </row>
    <row r="29" spans="1:10" x14ac:dyDescent="0.25">
      <c r="A29" s="69" t="s">
        <v>44</v>
      </c>
      <c r="B29" s="69"/>
      <c r="C29" s="1" t="s">
        <v>143</v>
      </c>
    </row>
    <row r="30" spans="1:10" x14ac:dyDescent="0.25">
      <c r="C30" s="49"/>
    </row>
  </sheetData>
  <mergeCells count="28">
    <mergeCell ref="A4:C4"/>
    <mergeCell ref="D4:J4"/>
    <mergeCell ref="A1:C1"/>
    <mergeCell ref="A2:C2"/>
    <mergeCell ref="D2:J2"/>
    <mergeCell ref="A3:C3"/>
    <mergeCell ref="D3:J3"/>
    <mergeCell ref="A5:C5"/>
    <mergeCell ref="D5:J5"/>
    <mergeCell ref="A6:C6"/>
    <mergeCell ref="D6:J6"/>
    <mergeCell ref="A7:C7"/>
    <mergeCell ref="D7:J7"/>
    <mergeCell ref="A8:C8"/>
    <mergeCell ref="D8:E8"/>
    <mergeCell ref="F8:G8"/>
    <mergeCell ref="H8:I8"/>
    <mergeCell ref="A9:C10"/>
    <mergeCell ref="D9:E9"/>
    <mergeCell ref="F9:G9"/>
    <mergeCell ref="H9:I9"/>
    <mergeCell ref="A29:B29"/>
    <mergeCell ref="J9:J10"/>
    <mergeCell ref="A11:A22"/>
    <mergeCell ref="B11:B14"/>
    <mergeCell ref="B15:B22"/>
    <mergeCell ref="A23:C23"/>
    <mergeCell ref="A24:C24"/>
  </mergeCells>
  <pageMargins left="0.7" right="0.7" top="0.75" bottom="0.75" header="0.3" footer="0.3"/>
  <pageSetup paperSize="8" scale="9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CD87-BC5C-4A51-AD14-0F0023E6EC5B}">
  <dimension ref="A1:J30"/>
  <sheetViews>
    <sheetView topLeftCell="A7" zoomScale="150" zoomScaleNormal="150" workbookViewId="0">
      <selection activeCell="N18" sqref="N18"/>
    </sheetView>
  </sheetViews>
  <sheetFormatPr defaultRowHeight="15" x14ac:dyDescent="0.25"/>
  <cols>
    <col min="3" max="3" width="44.5703125" customWidth="1"/>
  </cols>
  <sheetData>
    <row r="1" spans="1:10" ht="19.5" thickBot="1" x14ac:dyDescent="0.3">
      <c r="A1" s="89" t="s">
        <v>38</v>
      </c>
      <c r="B1" s="90"/>
      <c r="C1" s="91"/>
      <c r="D1" s="43" t="s">
        <v>49</v>
      </c>
      <c r="E1" s="44"/>
      <c r="F1" s="44"/>
      <c r="G1" s="44"/>
      <c r="H1" s="44"/>
      <c r="I1" s="44"/>
      <c r="J1" s="45"/>
    </row>
    <row r="2" spans="1:10" ht="18.75" x14ac:dyDescent="0.25">
      <c r="A2" s="86" t="s">
        <v>7</v>
      </c>
      <c r="B2" s="87"/>
      <c r="C2" s="88"/>
      <c r="D2" s="109" t="s">
        <v>66</v>
      </c>
      <c r="E2" s="110"/>
      <c r="F2" s="110"/>
      <c r="G2" s="110"/>
      <c r="H2" s="110"/>
      <c r="I2" s="110"/>
      <c r="J2" s="111"/>
    </row>
    <row r="3" spans="1:10" ht="18.75" x14ac:dyDescent="0.25">
      <c r="A3" s="86" t="s">
        <v>5</v>
      </c>
      <c r="B3" s="87"/>
      <c r="C3" s="88"/>
      <c r="D3" s="101" t="s">
        <v>73</v>
      </c>
      <c r="E3" s="102"/>
      <c r="F3" s="102"/>
      <c r="G3" s="102"/>
      <c r="H3" s="102"/>
      <c r="I3" s="102"/>
      <c r="J3" s="103"/>
    </row>
    <row r="4" spans="1:10" ht="18.75" x14ac:dyDescent="0.25">
      <c r="A4" s="86" t="s">
        <v>6</v>
      </c>
      <c r="B4" s="87"/>
      <c r="C4" s="88"/>
      <c r="D4" s="101" t="s">
        <v>71</v>
      </c>
      <c r="E4" s="102"/>
      <c r="F4" s="102"/>
      <c r="G4" s="102"/>
      <c r="H4" s="102"/>
      <c r="I4" s="102"/>
      <c r="J4" s="103"/>
    </row>
    <row r="5" spans="1:10" ht="18.75" x14ac:dyDescent="0.25">
      <c r="A5" s="86" t="s">
        <v>36</v>
      </c>
      <c r="B5" s="87"/>
      <c r="C5" s="88"/>
      <c r="D5" s="126">
        <v>45536</v>
      </c>
      <c r="E5" s="102"/>
      <c r="F5" s="102"/>
      <c r="G5" s="102"/>
      <c r="H5" s="102"/>
      <c r="I5" s="102"/>
      <c r="J5" s="103"/>
    </row>
    <row r="6" spans="1:10" ht="19.5" customHeight="1" x14ac:dyDescent="0.25">
      <c r="A6" s="86" t="s">
        <v>8</v>
      </c>
      <c r="B6" s="87"/>
      <c r="C6" s="88"/>
      <c r="D6" s="101" t="s">
        <v>16</v>
      </c>
      <c r="E6" s="102"/>
      <c r="F6" s="102"/>
      <c r="G6" s="102"/>
      <c r="H6" s="102"/>
      <c r="I6" s="102"/>
      <c r="J6" s="103"/>
    </row>
    <row r="7" spans="1:10" ht="47.25" customHeight="1" thickBot="1" x14ac:dyDescent="0.3">
      <c r="A7" s="86" t="s">
        <v>17</v>
      </c>
      <c r="B7" s="87"/>
      <c r="C7" s="88"/>
      <c r="D7" s="104" t="s">
        <v>46</v>
      </c>
      <c r="E7" s="105"/>
      <c r="F7" s="105"/>
      <c r="G7" s="105"/>
      <c r="H7" s="105"/>
      <c r="I7" s="105"/>
      <c r="J7" s="106"/>
    </row>
    <row r="8" spans="1:10" ht="47.25" x14ac:dyDescent="0.25">
      <c r="A8" s="75" t="s">
        <v>40</v>
      </c>
      <c r="B8" s="76"/>
      <c r="C8" s="77"/>
      <c r="D8" s="123" t="s">
        <v>47</v>
      </c>
      <c r="E8" s="122"/>
      <c r="F8" s="123" t="s">
        <v>48</v>
      </c>
      <c r="G8" s="122"/>
      <c r="H8" s="121" t="s">
        <v>21</v>
      </c>
      <c r="I8" s="122"/>
      <c r="J8" s="36" t="s">
        <v>18</v>
      </c>
    </row>
    <row r="9" spans="1:10" ht="15.75" customHeight="1" x14ac:dyDescent="0.25">
      <c r="A9" s="75" t="s">
        <v>45</v>
      </c>
      <c r="B9" s="76"/>
      <c r="C9" s="77"/>
      <c r="D9" s="118" t="s">
        <v>1</v>
      </c>
      <c r="E9" s="119"/>
      <c r="F9" s="118" t="s">
        <v>1</v>
      </c>
      <c r="G9" s="119"/>
      <c r="H9" s="118" t="s">
        <v>1</v>
      </c>
      <c r="I9" s="119"/>
      <c r="J9" s="124" t="s">
        <v>19</v>
      </c>
    </row>
    <row r="10" spans="1:10" ht="15.75" customHeight="1" x14ac:dyDescent="0.25">
      <c r="A10" s="75"/>
      <c r="B10" s="76"/>
      <c r="C10" s="77"/>
      <c r="D10" s="50" t="s">
        <v>2</v>
      </c>
      <c r="E10" s="51" t="s">
        <v>3</v>
      </c>
      <c r="F10" s="52" t="s">
        <v>2</v>
      </c>
      <c r="G10" s="52" t="s">
        <v>3</v>
      </c>
      <c r="H10" s="50" t="s">
        <v>2</v>
      </c>
      <c r="I10" s="51" t="s">
        <v>3</v>
      </c>
      <c r="J10" s="125"/>
    </row>
    <row r="11" spans="1:10" ht="26.25" customHeight="1" x14ac:dyDescent="0.25">
      <c r="A11" s="78" t="s">
        <v>39</v>
      </c>
      <c r="B11" s="112" t="s">
        <v>22</v>
      </c>
      <c r="C11" s="10" t="s">
        <v>74</v>
      </c>
      <c r="D11" s="9">
        <v>0.5</v>
      </c>
      <c r="E11" s="10">
        <v>9</v>
      </c>
      <c r="F11" s="9"/>
      <c r="G11" s="10"/>
      <c r="H11" s="9"/>
      <c r="I11" s="10"/>
      <c r="J11" s="28">
        <f>E11</f>
        <v>9</v>
      </c>
    </row>
    <row r="12" spans="1:10" ht="26.25" customHeight="1" x14ac:dyDescent="0.25">
      <c r="A12" s="78"/>
      <c r="B12" s="112"/>
      <c r="C12" s="10" t="s">
        <v>75</v>
      </c>
      <c r="D12" s="9">
        <v>6.5</v>
      </c>
      <c r="E12" s="10">
        <v>117</v>
      </c>
      <c r="F12" s="9"/>
      <c r="G12" s="10"/>
      <c r="H12" s="9"/>
      <c r="I12" s="10"/>
      <c r="J12" s="28">
        <f t="shared" ref="J12:J13" si="0">E12</f>
        <v>117</v>
      </c>
    </row>
    <row r="13" spans="1:10" ht="26.25" customHeight="1" x14ac:dyDescent="0.25">
      <c r="A13" s="78"/>
      <c r="B13" s="112"/>
      <c r="C13" s="10" t="s">
        <v>76</v>
      </c>
      <c r="D13" s="9">
        <v>6</v>
      </c>
      <c r="E13" s="10">
        <v>108</v>
      </c>
      <c r="F13" s="9"/>
      <c r="G13" s="10"/>
      <c r="H13" s="9"/>
      <c r="I13" s="10"/>
      <c r="J13" s="28">
        <f t="shared" si="0"/>
        <v>108</v>
      </c>
    </row>
    <row r="14" spans="1:10" ht="26.25" customHeight="1" x14ac:dyDescent="0.25">
      <c r="A14" s="78"/>
      <c r="B14" s="113"/>
      <c r="C14" s="10" t="s">
        <v>77</v>
      </c>
      <c r="D14" s="9">
        <v>3</v>
      </c>
      <c r="E14" s="10">
        <v>54</v>
      </c>
      <c r="F14" s="9"/>
      <c r="G14" s="10"/>
      <c r="H14" s="9"/>
      <c r="I14" s="10"/>
      <c r="J14" s="28">
        <f>E14</f>
        <v>54</v>
      </c>
    </row>
    <row r="15" spans="1:10" x14ac:dyDescent="0.25">
      <c r="A15" s="78"/>
      <c r="B15" s="114" t="s">
        <v>23</v>
      </c>
      <c r="C15" s="21" t="s">
        <v>116</v>
      </c>
      <c r="D15" s="6"/>
      <c r="E15" s="21"/>
      <c r="F15" s="6">
        <v>4.5</v>
      </c>
      <c r="G15" s="21">
        <v>81</v>
      </c>
      <c r="H15" s="6">
        <v>2</v>
      </c>
      <c r="I15" s="21">
        <v>62</v>
      </c>
      <c r="J15" s="29">
        <f>E15+G15+I15</f>
        <v>143</v>
      </c>
    </row>
    <row r="16" spans="1:10" x14ac:dyDescent="0.25">
      <c r="A16" s="78"/>
      <c r="B16" s="114"/>
      <c r="C16" s="21" t="s">
        <v>119</v>
      </c>
      <c r="D16" s="6"/>
      <c r="E16" s="21"/>
      <c r="F16" s="6">
        <v>3</v>
      </c>
      <c r="G16" s="21">
        <v>54</v>
      </c>
      <c r="H16" s="6">
        <v>3.5</v>
      </c>
      <c r="I16" s="21">
        <v>108</v>
      </c>
      <c r="J16" s="29">
        <f t="shared" ref="J16:J22" si="1">E16+G16+I16</f>
        <v>162</v>
      </c>
    </row>
    <row r="17" spans="1:10" x14ac:dyDescent="0.25">
      <c r="A17" s="78"/>
      <c r="B17" s="114"/>
      <c r="C17" s="21" t="s">
        <v>145</v>
      </c>
      <c r="D17" s="6"/>
      <c r="E17" s="21"/>
      <c r="F17" s="6">
        <v>3</v>
      </c>
      <c r="G17" s="21">
        <v>54</v>
      </c>
      <c r="H17" s="6">
        <v>1</v>
      </c>
      <c r="I17" s="21">
        <v>31</v>
      </c>
      <c r="J17" s="29">
        <f t="shared" si="1"/>
        <v>85</v>
      </c>
    </row>
    <row r="18" spans="1:10" x14ac:dyDescent="0.25">
      <c r="A18" s="78"/>
      <c r="B18" s="114"/>
      <c r="C18" s="21" t="s">
        <v>146</v>
      </c>
      <c r="D18" s="6"/>
      <c r="E18" s="21"/>
      <c r="F18" s="6">
        <v>4.5</v>
      </c>
      <c r="G18" s="21">
        <v>81</v>
      </c>
      <c r="H18" s="6">
        <v>6.5</v>
      </c>
      <c r="I18" s="21">
        <v>202</v>
      </c>
      <c r="J18" s="29">
        <f t="shared" si="1"/>
        <v>283</v>
      </c>
    </row>
    <row r="19" spans="1:10" x14ac:dyDescent="0.25">
      <c r="A19" s="78"/>
      <c r="B19" s="114"/>
      <c r="C19" s="21" t="s">
        <v>147</v>
      </c>
      <c r="D19" s="6"/>
      <c r="E19" s="21"/>
      <c r="F19" s="6">
        <v>3</v>
      </c>
      <c r="G19" s="21">
        <v>54</v>
      </c>
      <c r="H19" s="6">
        <v>2</v>
      </c>
      <c r="I19" s="21">
        <v>62</v>
      </c>
      <c r="J19" s="29">
        <f t="shared" si="1"/>
        <v>116</v>
      </c>
    </row>
    <row r="20" spans="1:10" x14ac:dyDescent="0.25">
      <c r="A20" s="78"/>
      <c r="B20" s="114"/>
      <c r="C20" s="21" t="s">
        <v>148</v>
      </c>
      <c r="D20" s="6"/>
      <c r="E20" s="21"/>
      <c r="F20" s="6"/>
      <c r="G20" s="21"/>
      <c r="H20" s="6">
        <v>2</v>
      </c>
      <c r="I20" s="21">
        <v>62</v>
      </c>
      <c r="J20" s="29">
        <f t="shared" si="1"/>
        <v>62</v>
      </c>
    </row>
    <row r="21" spans="1:10" x14ac:dyDescent="0.25">
      <c r="A21" s="78"/>
      <c r="B21" s="114"/>
      <c r="C21" s="21" t="s">
        <v>122</v>
      </c>
      <c r="D21" s="6"/>
      <c r="E21" s="21"/>
      <c r="F21" s="6"/>
      <c r="G21" s="21"/>
      <c r="H21" s="6">
        <v>1</v>
      </c>
      <c r="I21" s="21">
        <v>31</v>
      </c>
      <c r="J21" s="29">
        <f t="shared" si="1"/>
        <v>31</v>
      </c>
    </row>
    <row r="22" spans="1:10" x14ac:dyDescent="0.25">
      <c r="A22" s="78"/>
      <c r="B22" s="114"/>
      <c r="C22" s="22" t="s">
        <v>4</v>
      </c>
      <c r="D22" s="6"/>
      <c r="E22" s="21"/>
      <c r="F22" s="6"/>
      <c r="G22" s="21">
        <v>24</v>
      </c>
      <c r="H22" s="6"/>
      <c r="I22" s="21"/>
      <c r="J22" s="29">
        <f t="shared" si="1"/>
        <v>24</v>
      </c>
    </row>
    <row r="23" spans="1:10" ht="19.5" thickBot="1" x14ac:dyDescent="0.3">
      <c r="A23" s="115" t="s">
        <v>24</v>
      </c>
      <c r="B23" s="116"/>
      <c r="C23" s="117"/>
      <c r="D23" s="19">
        <f>SUM(D11:D21)</f>
        <v>16</v>
      </c>
      <c r="E23" s="16">
        <f>SUM(E11:E21)</f>
        <v>288</v>
      </c>
      <c r="F23" s="47">
        <f>SUM(F15:F21)</f>
        <v>18</v>
      </c>
      <c r="G23" s="47">
        <f>SUM(G15:G21)</f>
        <v>324</v>
      </c>
      <c r="H23" s="19">
        <f>SUM(H11:H21)</f>
        <v>18</v>
      </c>
      <c r="I23" s="16">
        <f>SUM(I11:I21)</f>
        <v>558</v>
      </c>
      <c r="J23" s="38">
        <f>SUM(J11:J21)</f>
        <v>1170</v>
      </c>
    </row>
    <row r="24" spans="1:10" ht="20.25" thickTop="1" thickBot="1" x14ac:dyDescent="0.3">
      <c r="A24" s="72" t="s">
        <v>9</v>
      </c>
      <c r="B24" s="73"/>
      <c r="C24" s="74"/>
      <c r="D24" s="17">
        <f>D23</f>
        <v>16</v>
      </c>
      <c r="E24" s="18">
        <f>(E22+E23)</f>
        <v>288</v>
      </c>
      <c r="F24" s="48">
        <f>F23</f>
        <v>18</v>
      </c>
      <c r="G24" s="48">
        <f>(G23+G22)</f>
        <v>348</v>
      </c>
      <c r="H24" s="17">
        <f>H23</f>
        <v>18</v>
      </c>
      <c r="I24" s="18">
        <f>I23</f>
        <v>558</v>
      </c>
      <c r="J24" s="39">
        <f>(E24+G24+I24)</f>
        <v>1194</v>
      </c>
    </row>
    <row r="29" spans="1:10" x14ac:dyDescent="0.25">
      <c r="A29" s="69" t="s">
        <v>44</v>
      </c>
      <c r="B29" s="69"/>
      <c r="C29" s="1" t="s">
        <v>143</v>
      </c>
    </row>
    <row r="30" spans="1:10" x14ac:dyDescent="0.25">
      <c r="C30" s="49"/>
    </row>
  </sheetData>
  <mergeCells count="28">
    <mergeCell ref="A4:C4"/>
    <mergeCell ref="D4:J4"/>
    <mergeCell ref="A1:C1"/>
    <mergeCell ref="A2:C2"/>
    <mergeCell ref="D2:J2"/>
    <mergeCell ref="A3:C3"/>
    <mergeCell ref="D3:J3"/>
    <mergeCell ref="A5:C5"/>
    <mergeCell ref="D5:J5"/>
    <mergeCell ref="A6:C6"/>
    <mergeCell ref="D6:J6"/>
    <mergeCell ref="A7:C7"/>
    <mergeCell ref="D7:J7"/>
    <mergeCell ref="A8:C8"/>
    <mergeCell ref="D8:E8"/>
    <mergeCell ref="F8:G8"/>
    <mergeCell ref="H8:I8"/>
    <mergeCell ref="A9:C10"/>
    <mergeCell ref="D9:E9"/>
    <mergeCell ref="F9:G9"/>
    <mergeCell ref="H9:I9"/>
    <mergeCell ref="A29:B29"/>
    <mergeCell ref="J9:J10"/>
    <mergeCell ref="A11:A22"/>
    <mergeCell ref="B11:B14"/>
    <mergeCell ref="B15:B22"/>
    <mergeCell ref="A23:C23"/>
    <mergeCell ref="A24:C24"/>
  </mergeCells>
  <pageMargins left="0.7" right="0.7" top="0.75" bottom="0.75" header="0.3" footer="0.3"/>
  <pageSetup paperSize="8" scale="97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5864F-A0AC-43FA-96CB-5F38B50D6165}">
  <dimension ref="A1:H26"/>
  <sheetViews>
    <sheetView workbookViewId="0">
      <selection activeCell="O11" sqref="O11"/>
    </sheetView>
  </sheetViews>
  <sheetFormatPr defaultRowHeight="15" x14ac:dyDescent="0.25"/>
  <cols>
    <col min="3" max="3" width="44.5703125" customWidth="1"/>
  </cols>
  <sheetData>
    <row r="1" spans="1:8" ht="19.5" thickBot="1" x14ac:dyDescent="0.3">
      <c r="A1" s="89" t="s">
        <v>38</v>
      </c>
      <c r="B1" s="90"/>
      <c r="C1" s="91"/>
      <c r="D1" s="44" t="s">
        <v>49</v>
      </c>
      <c r="E1" s="44"/>
      <c r="F1" s="44"/>
      <c r="G1" s="44"/>
      <c r="H1" s="45"/>
    </row>
    <row r="2" spans="1:8" ht="18.75" x14ac:dyDescent="0.25">
      <c r="A2" s="86" t="s">
        <v>7</v>
      </c>
      <c r="B2" s="87"/>
      <c r="C2" s="88"/>
      <c r="D2" s="110" t="s">
        <v>66</v>
      </c>
      <c r="E2" s="110"/>
      <c r="F2" s="110"/>
      <c r="G2" s="110"/>
      <c r="H2" s="111"/>
    </row>
    <row r="3" spans="1:8" ht="18.75" x14ac:dyDescent="0.25">
      <c r="A3" s="86" t="s">
        <v>5</v>
      </c>
      <c r="B3" s="87"/>
      <c r="C3" s="88"/>
      <c r="D3" s="102" t="s">
        <v>72</v>
      </c>
      <c r="E3" s="102"/>
      <c r="F3" s="102"/>
      <c r="G3" s="102"/>
      <c r="H3" s="103"/>
    </row>
    <row r="4" spans="1:8" ht="18.75" x14ac:dyDescent="0.25">
      <c r="A4" s="86" t="s">
        <v>6</v>
      </c>
      <c r="B4" s="87"/>
      <c r="C4" s="88"/>
      <c r="D4" s="102" t="s">
        <v>71</v>
      </c>
      <c r="E4" s="102"/>
      <c r="F4" s="102"/>
      <c r="G4" s="102"/>
      <c r="H4" s="103"/>
    </row>
    <row r="5" spans="1:8" ht="18.75" x14ac:dyDescent="0.25">
      <c r="A5" s="86" t="s">
        <v>36</v>
      </c>
      <c r="B5" s="87"/>
      <c r="C5" s="88"/>
      <c r="D5" s="127">
        <v>45536</v>
      </c>
      <c r="E5" s="102"/>
      <c r="F5" s="102"/>
      <c r="G5" s="102"/>
      <c r="H5" s="103"/>
    </row>
    <row r="6" spans="1:8" ht="19.5" customHeight="1" x14ac:dyDescent="0.25">
      <c r="A6" s="86" t="s">
        <v>8</v>
      </c>
      <c r="B6" s="87"/>
      <c r="C6" s="88"/>
      <c r="D6" s="102" t="s">
        <v>152</v>
      </c>
      <c r="E6" s="102"/>
      <c r="F6" s="102"/>
      <c r="G6" s="102"/>
      <c r="H6" s="103"/>
    </row>
    <row r="7" spans="1:8" ht="47.25" customHeight="1" thickBot="1" x14ac:dyDescent="0.3">
      <c r="A7" s="142" t="s">
        <v>17</v>
      </c>
      <c r="B7" s="143"/>
      <c r="C7" s="144"/>
      <c r="D7" s="128" t="s">
        <v>46</v>
      </c>
      <c r="E7" s="105"/>
      <c r="F7" s="105"/>
      <c r="G7" s="105"/>
      <c r="H7" s="106"/>
    </row>
    <row r="8" spans="1:8" ht="47.25" x14ac:dyDescent="0.25">
      <c r="A8" s="132" t="s">
        <v>40</v>
      </c>
      <c r="B8" s="133"/>
      <c r="C8" s="134"/>
      <c r="D8" s="130" t="s">
        <v>47</v>
      </c>
      <c r="E8" s="122"/>
      <c r="F8" s="123" t="s">
        <v>48</v>
      </c>
      <c r="G8" s="135"/>
      <c r="H8" s="55" t="s">
        <v>18</v>
      </c>
    </row>
    <row r="9" spans="1:8" ht="15.75" customHeight="1" x14ac:dyDescent="0.25">
      <c r="A9" s="136" t="s">
        <v>45</v>
      </c>
      <c r="B9" s="137"/>
      <c r="C9" s="138"/>
      <c r="D9" s="131" t="s">
        <v>1</v>
      </c>
      <c r="E9" s="119"/>
      <c r="F9" s="118" t="s">
        <v>1</v>
      </c>
      <c r="G9" s="131"/>
      <c r="H9" s="124" t="s">
        <v>19</v>
      </c>
    </row>
    <row r="10" spans="1:8" ht="15.75" customHeight="1" thickBot="1" x14ac:dyDescent="0.3">
      <c r="A10" s="139"/>
      <c r="B10" s="140"/>
      <c r="C10" s="141"/>
      <c r="D10" s="61" t="s">
        <v>2</v>
      </c>
      <c r="E10" s="62" t="s">
        <v>3</v>
      </c>
      <c r="F10" s="61" t="s">
        <v>2</v>
      </c>
      <c r="G10" s="61" t="s">
        <v>3</v>
      </c>
      <c r="H10" s="129"/>
    </row>
    <row r="11" spans="1:8" x14ac:dyDescent="0.25">
      <c r="A11" s="78"/>
      <c r="B11" s="114" t="s">
        <v>23</v>
      </c>
      <c r="C11" s="24" t="s">
        <v>137</v>
      </c>
      <c r="D11" s="63">
        <v>7</v>
      </c>
      <c r="E11" s="24">
        <f>D11*18</f>
        <v>126</v>
      </c>
      <c r="F11" s="5">
        <v>1</v>
      </c>
      <c r="G11" s="59">
        <f>F11*13</f>
        <v>13</v>
      </c>
      <c r="H11" s="60">
        <f>E11+G11</f>
        <v>139</v>
      </c>
    </row>
    <row r="12" spans="1:8" x14ac:dyDescent="0.25">
      <c r="A12" s="78"/>
      <c r="B12" s="114"/>
      <c r="C12" s="21" t="s">
        <v>138</v>
      </c>
      <c r="D12" s="64">
        <v>3</v>
      </c>
      <c r="E12" s="21">
        <f t="shared" ref="E12:E17" si="0">D12*18</f>
        <v>54</v>
      </c>
      <c r="F12" s="6">
        <v>1</v>
      </c>
      <c r="G12" s="54">
        <f t="shared" ref="G12:G17" si="1">F12*13</f>
        <v>13</v>
      </c>
      <c r="H12" s="56">
        <f t="shared" ref="H12:H18" si="2">E12+G12</f>
        <v>67</v>
      </c>
    </row>
    <row r="13" spans="1:8" x14ac:dyDescent="0.25">
      <c r="A13" s="78"/>
      <c r="B13" s="114"/>
      <c r="C13" s="21" t="s">
        <v>139</v>
      </c>
      <c r="D13" s="64">
        <v>4</v>
      </c>
      <c r="E13" s="21">
        <f t="shared" si="0"/>
        <v>72</v>
      </c>
      <c r="F13" s="6">
        <v>1</v>
      </c>
      <c r="G13" s="54">
        <f t="shared" si="1"/>
        <v>13</v>
      </c>
      <c r="H13" s="56">
        <f t="shared" si="2"/>
        <v>85</v>
      </c>
    </row>
    <row r="14" spans="1:8" x14ac:dyDescent="0.25">
      <c r="A14" s="78"/>
      <c r="B14" s="114"/>
      <c r="C14" s="21" t="s">
        <v>140</v>
      </c>
      <c r="D14" s="64">
        <v>12</v>
      </c>
      <c r="E14" s="21">
        <f t="shared" si="0"/>
        <v>216</v>
      </c>
      <c r="F14" s="6">
        <v>25</v>
      </c>
      <c r="G14" s="54">
        <f t="shared" si="1"/>
        <v>325</v>
      </c>
      <c r="H14" s="56">
        <f t="shared" si="2"/>
        <v>541</v>
      </c>
    </row>
    <row r="15" spans="1:8" x14ac:dyDescent="0.25">
      <c r="A15" s="78"/>
      <c r="B15" s="114"/>
      <c r="C15" s="21" t="s">
        <v>141</v>
      </c>
      <c r="D15" s="64">
        <v>9</v>
      </c>
      <c r="E15" s="21">
        <f t="shared" si="0"/>
        <v>162</v>
      </c>
      <c r="F15" s="6">
        <v>7</v>
      </c>
      <c r="G15" s="54">
        <f t="shared" si="1"/>
        <v>91</v>
      </c>
      <c r="H15" s="56">
        <f t="shared" si="2"/>
        <v>253</v>
      </c>
    </row>
    <row r="16" spans="1:8" x14ac:dyDescent="0.25">
      <c r="A16" s="78"/>
      <c r="B16" s="114"/>
      <c r="C16" s="21" t="s">
        <v>142</v>
      </c>
      <c r="D16" s="64">
        <v>0</v>
      </c>
      <c r="E16" s="21">
        <f t="shared" si="0"/>
        <v>0</v>
      </c>
      <c r="F16" s="6">
        <v>0</v>
      </c>
      <c r="G16" s="54">
        <f t="shared" si="1"/>
        <v>0</v>
      </c>
      <c r="H16" s="56">
        <f t="shared" si="2"/>
        <v>0</v>
      </c>
    </row>
    <row r="17" spans="1:8" x14ac:dyDescent="0.25">
      <c r="A17" s="78"/>
      <c r="B17" s="114"/>
      <c r="C17" s="21" t="s">
        <v>122</v>
      </c>
      <c r="D17" s="64">
        <v>0</v>
      </c>
      <c r="E17" s="21">
        <f t="shared" si="0"/>
        <v>0</v>
      </c>
      <c r="F17" s="6">
        <v>0</v>
      </c>
      <c r="G17" s="54">
        <f t="shared" si="1"/>
        <v>0</v>
      </c>
      <c r="H17" s="56">
        <f t="shared" si="2"/>
        <v>0</v>
      </c>
    </row>
    <row r="18" spans="1:8" x14ac:dyDescent="0.25">
      <c r="A18" s="78"/>
      <c r="B18" s="114"/>
      <c r="C18" s="22" t="s">
        <v>4</v>
      </c>
      <c r="D18" s="64"/>
      <c r="E18" s="21">
        <v>96</v>
      </c>
      <c r="F18" s="6"/>
      <c r="G18" s="54"/>
      <c r="H18" s="56">
        <f t="shared" si="2"/>
        <v>96</v>
      </c>
    </row>
    <row r="19" spans="1:8" ht="19.5" thickBot="1" x14ac:dyDescent="0.3">
      <c r="A19" s="115" t="s">
        <v>24</v>
      </c>
      <c r="B19" s="116"/>
      <c r="C19" s="117"/>
      <c r="D19" s="65">
        <f>SUM(D11:D17)</f>
        <v>35</v>
      </c>
      <c r="E19" s="16">
        <f>SUM(E11:E17)</f>
        <v>630</v>
      </c>
      <c r="F19" s="47">
        <f>SUM(F11:F17)</f>
        <v>35</v>
      </c>
      <c r="G19" s="47">
        <f>SUM(G11:G15)</f>
        <v>455</v>
      </c>
      <c r="H19" s="57">
        <f>SUM(H11:H17)</f>
        <v>1085</v>
      </c>
    </row>
    <row r="20" spans="1:8" ht="20.25" thickTop="1" thickBot="1" x14ac:dyDescent="0.3">
      <c r="A20" s="72" t="s">
        <v>9</v>
      </c>
      <c r="B20" s="73"/>
      <c r="C20" s="74"/>
      <c r="D20" s="66">
        <f>D19</f>
        <v>35</v>
      </c>
      <c r="E20" s="18">
        <f>(E18+E19)</f>
        <v>726</v>
      </c>
      <c r="F20" s="48">
        <f>F19</f>
        <v>35</v>
      </c>
      <c r="G20" s="48">
        <f>(G19+G18)</f>
        <v>455</v>
      </c>
      <c r="H20" s="58">
        <f>E20+G20</f>
        <v>1181</v>
      </c>
    </row>
    <row r="25" spans="1:8" x14ac:dyDescent="0.25">
      <c r="A25" s="69" t="s">
        <v>44</v>
      </c>
      <c r="B25" s="69"/>
      <c r="C25" s="1" t="s">
        <v>143</v>
      </c>
    </row>
    <row r="26" spans="1:8" x14ac:dyDescent="0.25">
      <c r="C26" s="49"/>
    </row>
  </sheetData>
  <mergeCells count="25">
    <mergeCell ref="A1:C1"/>
    <mergeCell ref="A2:C2"/>
    <mergeCell ref="A3:C3"/>
    <mergeCell ref="A4:C4"/>
    <mergeCell ref="D3:H3"/>
    <mergeCell ref="D2:H2"/>
    <mergeCell ref="A11:A18"/>
    <mergeCell ref="B11:B18"/>
    <mergeCell ref="A8:C8"/>
    <mergeCell ref="F8:G8"/>
    <mergeCell ref="A9:C10"/>
    <mergeCell ref="F9:G9"/>
    <mergeCell ref="A5:C5"/>
    <mergeCell ref="A6:C6"/>
    <mergeCell ref="A7:C7"/>
    <mergeCell ref="A19:C19"/>
    <mergeCell ref="A20:C20"/>
    <mergeCell ref="A25:B25"/>
    <mergeCell ref="D4:H4"/>
    <mergeCell ref="D5:H5"/>
    <mergeCell ref="D6:H6"/>
    <mergeCell ref="D7:H7"/>
    <mergeCell ref="H9:H10"/>
    <mergeCell ref="D8:E8"/>
    <mergeCell ref="D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Magasépítő technikus</vt:lpstr>
      <vt:lpstr>Magasépítő technikus-nyelvi ek.</vt:lpstr>
      <vt:lpstr>Grafikus</vt:lpstr>
      <vt:lpstr>Mozgókép</vt:lpstr>
      <vt:lpstr>Feln. szakm. okt._Magasépítő</vt:lpstr>
      <vt:lpstr>Feln. szakm. okt._Grafikus</vt:lpstr>
      <vt:lpstr>Feln. szakm. okt._Kreat. fotós</vt:lpstr>
      <vt:lpstr>Feln. szakm. okt._Műv. fotós</vt:lpstr>
      <vt:lpstr>FO_Kreat. fot. int.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_Buzder-Lantos Flóra</dc:creator>
  <cp:lastModifiedBy>Forgó László</cp:lastModifiedBy>
  <cp:lastPrinted>2025-03-05T07:36:42Z</cp:lastPrinted>
  <dcterms:created xsi:type="dcterms:W3CDTF">2024-08-15T09:15:35Z</dcterms:created>
  <dcterms:modified xsi:type="dcterms:W3CDTF">2026-01-14T13:12:21Z</dcterms:modified>
</cp:coreProperties>
</file>